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kimhu/Dropbox/Intuit/Priority Circle/Copy and PDFs/"/>
    </mc:Choice>
  </mc:AlternateContent>
  <xr:revisionPtr revIDLastSave="0" documentId="8_{75AB94F9-E833-574E-B605-757F98B5EDFD}" xr6:coauthVersionLast="47" xr6:coauthVersionMax="47" xr10:uidLastSave="{00000000-0000-0000-0000-000000000000}"/>
  <bookViews>
    <workbookView xWindow="7460" yWindow="1620" windowWidth="28800" windowHeight="11380" xr2:uid="{00000000-000D-0000-FFFF-FFFF00000000}"/>
  </bookViews>
  <sheets>
    <sheet name="Start" sheetId="1" r:id="rId1"/>
    <sheet name="Info" sheetId="2" r:id="rId2"/>
    <sheet name="EX1" sheetId="4" r:id="rId3"/>
    <sheet name="EX2" sheetId="6" r:id="rId4"/>
    <sheet name="Ex3" sheetId="7" r:id="rId5"/>
    <sheet name="EX4" sheetId="8" r:id="rId6"/>
    <sheet name="EX6" sheetId="25" r:id="rId7"/>
    <sheet name="EX7" sheetId="11" r:id="rId8"/>
    <sheet name="EX8" sheetId="26" r:id="rId9"/>
    <sheet name="EX9" sheetId="27" r:id="rId10"/>
    <sheet name="EX10" sheetId="28" r:id="rId11"/>
    <sheet name="EX11" sheetId="15" r:id="rId12"/>
    <sheet name="EX12" sheetId="29" r:id="rId13"/>
    <sheet name="EX13" sheetId="30" r:id="rId14"/>
    <sheet name="EX16" sheetId="32" r:id="rId15"/>
    <sheet name="EX18" sheetId="34" r:id="rId16"/>
    <sheet name="PAYROLL_EX19" sheetId="33" r:id="rId17"/>
    <sheet name="LOANS_EX19" sheetId="35"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8" roundtripDataSignature="AMtx7mhODlYJCJ3QLJcEIvZZ3gZfk09kVg=="/>
    </ext>
  </extLst>
</workbook>
</file>

<file path=xl/calcChain.xml><?xml version="1.0" encoding="utf-8"?>
<calcChain xmlns="http://schemas.openxmlformats.org/spreadsheetml/2006/main">
  <c r="M30" i="35" l="1"/>
  <c r="K30" i="35"/>
  <c r="F30" i="35"/>
  <c r="D30" i="35"/>
  <c r="M29" i="35"/>
  <c r="K29" i="35"/>
  <c r="F29" i="35"/>
  <c r="D29" i="35"/>
  <c r="Y28" i="35"/>
  <c r="W28" i="35"/>
  <c r="T28" i="35"/>
  <c r="R28" i="35"/>
  <c r="R27" i="35" s="1"/>
  <c r="N28" i="35"/>
  <c r="I28" i="35"/>
  <c r="G28" i="35"/>
  <c r="B28" i="35"/>
  <c r="Y27" i="35"/>
  <c r="W27" i="35"/>
  <c r="N27" i="35"/>
  <c r="I27" i="35"/>
  <c r="G27" i="35"/>
  <c r="B27" i="35"/>
  <c r="Z26" i="35"/>
  <c r="U26" i="35"/>
  <c r="P26" i="35"/>
  <c r="O26" i="35"/>
  <c r="N26" i="35"/>
  <c r="I26" i="35"/>
  <c r="G26" i="35"/>
  <c r="B26" i="35"/>
  <c r="Z25" i="35"/>
  <c r="U25" i="35"/>
  <c r="P25" i="35"/>
  <c r="O25" i="35"/>
  <c r="N25" i="35"/>
  <c r="I25" i="35"/>
  <c r="G25" i="35"/>
  <c r="B25" i="35"/>
  <c r="Z24" i="35"/>
  <c r="U24" i="35"/>
  <c r="P24" i="35"/>
  <c r="O24" i="35"/>
  <c r="Z23" i="35"/>
  <c r="U23" i="35"/>
  <c r="P23" i="35"/>
  <c r="O23" i="35"/>
  <c r="F22" i="35"/>
  <c r="D22" i="35"/>
  <c r="Y21" i="35"/>
  <c r="W21" i="35"/>
  <c r="Y20" i="35" s="1"/>
  <c r="T21" i="35"/>
  <c r="T20" i="35" s="1"/>
  <c r="R21" i="35"/>
  <c r="R20" i="35" s="1"/>
  <c r="F21" i="35"/>
  <c r="D21" i="35"/>
  <c r="G20" i="35"/>
  <c r="B20" i="35"/>
  <c r="Z19" i="35"/>
  <c r="U19" i="35"/>
  <c r="P19" i="35"/>
  <c r="O19" i="35"/>
  <c r="G19" i="35"/>
  <c r="B19" i="35"/>
  <c r="Z18" i="35"/>
  <c r="U18" i="35"/>
  <c r="P18" i="35"/>
  <c r="O18" i="35"/>
  <c r="M18" i="35"/>
  <c r="K17" i="35" s="1"/>
  <c r="K18" i="35"/>
  <c r="G18" i="35"/>
  <c r="B18" i="35"/>
  <c r="Z17" i="35"/>
  <c r="U17" i="35"/>
  <c r="P17" i="35"/>
  <c r="O17" i="35"/>
  <c r="M17" i="35"/>
  <c r="G17" i="35"/>
  <c r="B17" i="35"/>
  <c r="Z16" i="35"/>
  <c r="U16" i="35"/>
  <c r="P16" i="35"/>
  <c r="O16" i="35"/>
  <c r="N16" i="35"/>
  <c r="I16" i="35"/>
  <c r="N15" i="35"/>
  <c r="I15" i="35"/>
  <c r="N14" i="35"/>
  <c r="I14" i="35"/>
  <c r="F14" i="35"/>
  <c r="W35" i="35" s="1"/>
  <c r="D14" i="35"/>
  <c r="D13" i="35" s="1"/>
  <c r="N13" i="35"/>
  <c r="I13" i="35"/>
  <c r="G12" i="35"/>
  <c r="B12" i="35"/>
  <c r="Y11" i="35"/>
  <c r="W11" i="35"/>
  <c r="Y10" i="35" s="1"/>
  <c r="T11" i="35"/>
  <c r="R10" i="35" s="1"/>
  <c r="R11" i="35"/>
  <c r="M11" i="35"/>
  <c r="K11" i="35"/>
  <c r="K10" i="35" s="1"/>
  <c r="G11" i="35"/>
  <c r="B11" i="35"/>
  <c r="T10" i="35"/>
  <c r="G10" i="35"/>
  <c r="B10" i="35"/>
  <c r="Z9" i="35"/>
  <c r="U9" i="35"/>
  <c r="P9" i="35"/>
  <c r="O9" i="35"/>
  <c r="N9" i="35"/>
  <c r="I9" i="35"/>
  <c r="G9" i="35"/>
  <c r="B9" i="35"/>
  <c r="Z8" i="35"/>
  <c r="U8" i="35"/>
  <c r="P8" i="35"/>
  <c r="O8" i="35"/>
  <c r="N8" i="35"/>
  <c r="I8" i="35"/>
  <c r="G8" i="35"/>
  <c r="B8" i="35"/>
  <c r="Z7" i="35"/>
  <c r="U7" i="35"/>
  <c r="P7" i="35"/>
  <c r="O7" i="35"/>
  <c r="N7" i="35"/>
  <c r="I7" i="35"/>
  <c r="G7" i="35"/>
  <c r="B7" i="35"/>
  <c r="Z6" i="35"/>
  <c r="U6" i="35"/>
  <c r="P6" i="35"/>
  <c r="O6" i="35"/>
  <c r="N6" i="35"/>
  <c r="I6" i="35"/>
  <c r="G6" i="35"/>
  <c r="B6" i="35"/>
  <c r="M30" i="34"/>
  <c r="K30" i="34"/>
  <c r="F30" i="34"/>
  <c r="D30" i="34"/>
  <c r="M29" i="34"/>
  <c r="K29" i="34"/>
  <c r="F29" i="34"/>
  <c r="D29" i="34"/>
  <c r="Y28" i="34"/>
  <c r="W28" i="34"/>
  <c r="Y27" i="34" s="1"/>
  <c r="T28" i="34"/>
  <c r="T27" i="34" s="1"/>
  <c r="R28" i="34"/>
  <c r="N28" i="34"/>
  <c r="I28" i="34"/>
  <c r="G28" i="34"/>
  <c r="B28" i="34"/>
  <c r="W27" i="34"/>
  <c r="R27" i="34"/>
  <c r="N27" i="34"/>
  <c r="I27" i="34"/>
  <c r="G27" i="34"/>
  <c r="B27" i="34"/>
  <c r="Z26" i="34"/>
  <c r="U26" i="34"/>
  <c r="P26" i="34"/>
  <c r="O26" i="34"/>
  <c r="N26" i="34"/>
  <c r="I26" i="34"/>
  <c r="G26" i="34"/>
  <c r="B26" i="34"/>
  <c r="Z25" i="34"/>
  <c r="U25" i="34"/>
  <c r="P25" i="34"/>
  <c r="O25" i="34"/>
  <c r="N25" i="34"/>
  <c r="I25" i="34"/>
  <c r="G25" i="34"/>
  <c r="B25" i="34"/>
  <c r="Z24" i="34"/>
  <c r="U24" i="34"/>
  <c r="P24" i="34"/>
  <c r="O24" i="34"/>
  <c r="Z23" i="34"/>
  <c r="U23" i="34"/>
  <c r="P23" i="34"/>
  <c r="O23" i="34"/>
  <c r="F22" i="34"/>
  <c r="D22" i="34"/>
  <c r="Y21" i="34"/>
  <c r="Y20" i="34" s="1"/>
  <c r="W21" i="34"/>
  <c r="W20" i="34" s="1"/>
  <c r="T21" i="34"/>
  <c r="T20" i="34" s="1"/>
  <c r="R21" i="34"/>
  <c r="R20" i="34" s="1"/>
  <c r="F21" i="34"/>
  <c r="D21" i="34"/>
  <c r="G20" i="34"/>
  <c r="B20" i="34"/>
  <c r="Z19" i="34"/>
  <c r="U19" i="34"/>
  <c r="P19" i="34"/>
  <c r="O19" i="34"/>
  <c r="G19" i="34"/>
  <c r="B19" i="34"/>
  <c r="Z18" i="34"/>
  <c r="U18" i="34"/>
  <c r="P18" i="34"/>
  <c r="O18" i="34"/>
  <c r="M18" i="34"/>
  <c r="K18" i="34"/>
  <c r="M17" i="34" s="1"/>
  <c r="G18" i="34"/>
  <c r="B18" i="34"/>
  <c r="Z17" i="34"/>
  <c r="U17" i="34"/>
  <c r="P17" i="34"/>
  <c r="O17" i="34"/>
  <c r="K17" i="34"/>
  <c r="G17" i="34"/>
  <c r="B17" i="34"/>
  <c r="Z16" i="34"/>
  <c r="U16" i="34"/>
  <c r="P16" i="34"/>
  <c r="O16" i="34"/>
  <c r="N16" i="34"/>
  <c r="I16" i="34"/>
  <c r="N15" i="34"/>
  <c r="I15" i="34"/>
  <c r="N14" i="34"/>
  <c r="I14" i="34"/>
  <c r="F14" i="34"/>
  <c r="W35" i="34" s="1"/>
  <c r="D14" i="34"/>
  <c r="R35" i="34" s="1"/>
  <c r="N13" i="34"/>
  <c r="I13" i="34"/>
  <c r="G12" i="34"/>
  <c r="B12" i="34"/>
  <c r="Y11" i="34"/>
  <c r="W10" i="34" s="1"/>
  <c r="W11" i="34"/>
  <c r="T11" i="34"/>
  <c r="R11" i="34"/>
  <c r="T10" i="34" s="1"/>
  <c r="M11" i="34"/>
  <c r="K11" i="34"/>
  <c r="M10" i="34" s="1"/>
  <c r="G11" i="34"/>
  <c r="B11" i="34"/>
  <c r="Y10" i="34"/>
  <c r="R10" i="34"/>
  <c r="G10" i="34"/>
  <c r="B10" i="34"/>
  <c r="Z9" i="34"/>
  <c r="U9" i="34"/>
  <c r="P9" i="34"/>
  <c r="O9" i="34"/>
  <c r="N9" i="34"/>
  <c r="I9" i="34"/>
  <c r="G9" i="34"/>
  <c r="B9" i="34"/>
  <c r="Z8" i="34"/>
  <c r="U8" i="34"/>
  <c r="P8" i="34"/>
  <c r="O8" i="34"/>
  <c r="N8" i="34"/>
  <c r="I8" i="34"/>
  <c r="G8" i="34"/>
  <c r="B8" i="34"/>
  <c r="Z7" i="34"/>
  <c r="U7" i="34"/>
  <c r="P7" i="34"/>
  <c r="O7" i="34"/>
  <c r="N7" i="34"/>
  <c r="I7" i="34"/>
  <c r="G7" i="34"/>
  <c r="B7" i="34"/>
  <c r="Z6" i="34"/>
  <c r="U6" i="34"/>
  <c r="P6" i="34"/>
  <c r="O6" i="34"/>
  <c r="N6" i="34"/>
  <c r="I6" i="34"/>
  <c r="G6" i="34"/>
  <c r="B6" i="34"/>
  <c r="M30" i="33"/>
  <c r="M29" i="33" s="1"/>
  <c r="K30" i="33"/>
  <c r="F30" i="33"/>
  <c r="D30" i="33"/>
  <c r="F29" i="33" s="1"/>
  <c r="K29" i="33"/>
  <c r="D29" i="33"/>
  <c r="Y28" i="33"/>
  <c r="W27" i="33" s="1"/>
  <c r="W28" i="33"/>
  <c r="T28" i="33"/>
  <c r="R28" i="33"/>
  <c r="T27" i="33" s="1"/>
  <c r="N28" i="33"/>
  <c r="I28" i="33"/>
  <c r="G28" i="33"/>
  <c r="B28" i="33"/>
  <c r="Y27" i="33"/>
  <c r="R27" i="33"/>
  <c r="N27" i="33"/>
  <c r="I27" i="33"/>
  <c r="G27" i="33"/>
  <c r="B27" i="33"/>
  <c r="Z26" i="33"/>
  <c r="U26" i="33"/>
  <c r="P26" i="33"/>
  <c r="O26" i="33"/>
  <c r="N26" i="33"/>
  <c r="I26" i="33"/>
  <c r="G26" i="33"/>
  <c r="B26" i="33"/>
  <c r="Z25" i="33"/>
  <c r="U25" i="33"/>
  <c r="P25" i="33"/>
  <c r="O25" i="33"/>
  <c r="N25" i="33"/>
  <c r="I25" i="33"/>
  <c r="G25" i="33"/>
  <c r="B25" i="33"/>
  <c r="Z24" i="33"/>
  <c r="U24" i="33"/>
  <c r="P24" i="33"/>
  <c r="O24" i="33"/>
  <c r="Z23" i="33"/>
  <c r="U23" i="33"/>
  <c r="P23" i="33"/>
  <c r="O23" i="33"/>
  <c r="F22" i="33"/>
  <c r="F21" i="33" s="1"/>
  <c r="D22" i="33"/>
  <c r="Y21" i="33"/>
  <c r="W21" i="33"/>
  <c r="W20" i="33" s="1"/>
  <c r="T21" i="33"/>
  <c r="R21" i="33"/>
  <c r="T20" i="33" s="1"/>
  <c r="D21" i="33"/>
  <c r="Y20" i="33"/>
  <c r="G20" i="33"/>
  <c r="B20" i="33"/>
  <c r="Z19" i="33"/>
  <c r="U19" i="33"/>
  <c r="P19" i="33"/>
  <c r="O19" i="33"/>
  <c r="G19" i="33"/>
  <c r="B19" i="33"/>
  <c r="Z18" i="33"/>
  <c r="U18" i="33"/>
  <c r="P18" i="33"/>
  <c r="O18" i="33"/>
  <c r="M18" i="33"/>
  <c r="K17" i="33" s="1"/>
  <c r="K18" i="33"/>
  <c r="G18" i="33"/>
  <c r="B18" i="33"/>
  <c r="Z17" i="33"/>
  <c r="U17" i="33"/>
  <c r="P17" i="33"/>
  <c r="O17" i="33"/>
  <c r="M17" i="33"/>
  <c r="G17" i="33"/>
  <c r="B17" i="33"/>
  <c r="Z16" i="33"/>
  <c r="U16" i="33"/>
  <c r="P16" i="33"/>
  <c r="O16" i="33"/>
  <c r="N16" i="33"/>
  <c r="I16" i="33"/>
  <c r="N15" i="33"/>
  <c r="I15" i="33"/>
  <c r="N14" i="33"/>
  <c r="I14" i="33"/>
  <c r="F14" i="33"/>
  <c r="W35" i="33" s="1"/>
  <c r="D14" i="33"/>
  <c r="R35" i="33" s="1"/>
  <c r="N13" i="33"/>
  <c r="I13" i="33"/>
  <c r="G12" i="33"/>
  <c r="B12" i="33"/>
  <c r="Y11" i="33"/>
  <c r="W11" i="33"/>
  <c r="Y10" i="33" s="1"/>
  <c r="T11" i="33"/>
  <c r="R10" i="33" s="1"/>
  <c r="R11" i="33"/>
  <c r="M11" i="33"/>
  <c r="K11" i="33"/>
  <c r="M10" i="33" s="1"/>
  <c r="G11" i="33"/>
  <c r="B11" i="33"/>
  <c r="W10" i="33"/>
  <c r="T10" i="33"/>
  <c r="K10" i="33"/>
  <c r="G10" i="33"/>
  <c r="B10" i="33"/>
  <c r="Z9" i="33"/>
  <c r="U9" i="33"/>
  <c r="P9" i="33"/>
  <c r="O9" i="33"/>
  <c r="N9" i="33"/>
  <c r="I9" i="33"/>
  <c r="G9" i="33"/>
  <c r="B9" i="33"/>
  <c r="Z8" i="33"/>
  <c r="U8" i="33"/>
  <c r="P8" i="33"/>
  <c r="O8" i="33"/>
  <c r="N8" i="33"/>
  <c r="I8" i="33"/>
  <c r="G8" i="33"/>
  <c r="B8" i="33"/>
  <c r="Z7" i="33"/>
  <c r="U7" i="33"/>
  <c r="P7" i="33"/>
  <c r="O7" i="33"/>
  <c r="N7" i="33"/>
  <c r="I7" i="33"/>
  <c r="G7" i="33"/>
  <c r="B7" i="33"/>
  <c r="Z6" i="33"/>
  <c r="U6" i="33"/>
  <c r="P6" i="33"/>
  <c r="O6" i="33"/>
  <c r="N6" i="33"/>
  <c r="I6" i="33"/>
  <c r="G6" i="33"/>
  <c r="B6" i="33"/>
  <c r="M30" i="32"/>
  <c r="M29" i="32" s="1"/>
  <c r="K30" i="32"/>
  <c r="F30" i="32"/>
  <c r="F29" i="32" s="1"/>
  <c r="D30" i="32"/>
  <c r="K29" i="32"/>
  <c r="D29" i="32"/>
  <c r="Y28" i="32"/>
  <c r="W27" i="32" s="1"/>
  <c r="W28" i="32"/>
  <c r="T28" i="32"/>
  <c r="R27" i="32" s="1"/>
  <c r="R28" i="32"/>
  <c r="N28" i="32"/>
  <c r="I28" i="32"/>
  <c r="G28" i="32"/>
  <c r="B28" i="32"/>
  <c r="Y27" i="32"/>
  <c r="T27" i="32"/>
  <c r="N27" i="32"/>
  <c r="I27" i="32"/>
  <c r="G27" i="32"/>
  <c r="B27" i="32"/>
  <c r="Z26" i="32"/>
  <c r="U26" i="32"/>
  <c r="P26" i="32"/>
  <c r="O26" i="32"/>
  <c r="N26" i="32"/>
  <c r="I26" i="32"/>
  <c r="G26" i="32"/>
  <c r="B26" i="32"/>
  <c r="Z25" i="32"/>
  <c r="U25" i="32"/>
  <c r="P25" i="32"/>
  <c r="O25" i="32"/>
  <c r="N25" i="32"/>
  <c r="I25" i="32"/>
  <c r="G25" i="32"/>
  <c r="B25" i="32"/>
  <c r="Z24" i="32"/>
  <c r="U24" i="32"/>
  <c r="P24" i="32"/>
  <c r="O24" i="32"/>
  <c r="Z23" i="32"/>
  <c r="U23" i="32"/>
  <c r="P23" i="32"/>
  <c r="O23" i="32"/>
  <c r="F22" i="32"/>
  <c r="F21" i="32" s="1"/>
  <c r="D22" i="32"/>
  <c r="Y21" i="32"/>
  <c r="W20" i="32" s="1"/>
  <c r="W21" i="32"/>
  <c r="T21" i="32"/>
  <c r="R21" i="32"/>
  <c r="T20" i="32" s="1"/>
  <c r="D21" i="32"/>
  <c r="Y20" i="32"/>
  <c r="G20" i="32"/>
  <c r="B20" i="32"/>
  <c r="Z19" i="32"/>
  <c r="U19" i="32"/>
  <c r="P19" i="32"/>
  <c r="O19" i="32"/>
  <c r="G19" i="32"/>
  <c r="B19" i="32"/>
  <c r="Z18" i="32"/>
  <c r="U18" i="32"/>
  <c r="P18" i="32"/>
  <c r="O18" i="32"/>
  <c r="M18" i="32"/>
  <c r="K17" i="32" s="1"/>
  <c r="K18" i="32"/>
  <c r="G18" i="32"/>
  <c r="B18" i="32"/>
  <c r="Z17" i="32"/>
  <c r="U17" i="32"/>
  <c r="P17" i="32"/>
  <c r="O17" i="32"/>
  <c r="M17" i="32"/>
  <c r="G17" i="32"/>
  <c r="B17" i="32"/>
  <c r="Z16" i="32"/>
  <c r="U16" i="32"/>
  <c r="P16" i="32"/>
  <c r="O16" i="32"/>
  <c r="N16" i="32"/>
  <c r="I16" i="32"/>
  <c r="N15" i="32"/>
  <c r="I15" i="32"/>
  <c r="N14" i="32"/>
  <c r="I14" i="32"/>
  <c r="F14" i="32"/>
  <c r="W35" i="32" s="1"/>
  <c r="D14" i="32"/>
  <c r="R35" i="32" s="1"/>
  <c r="N13" i="32"/>
  <c r="I13" i="32"/>
  <c r="G12" i="32"/>
  <c r="B12" i="32"/>
  <c r="Y11" i="32"/>
  <c r="W11" i="32"/>
  <c r="Y10" i="32" s="1"/>
  <c r="T11" i="32"/>
  <c r="R10" i="32" s="1"/>
  <c r="R11" i="32"/>
  <c r="M11" i="32"/>
  <c r="K10" i="32" s="1"/>
  <c r="K11" i="32"/>
  <c r="G11" i="32"/>
  <c r="B11" i="32"/>
  <c r="W10" i="32"/>
  <c r="T10" i="32"/>
  <c r="M10" i="32"/>
  <c r="G10" i="32"/>
  <c r="B10" i="32"/>
  <c r="Z9" i="32"/>
  <c r="U9" i="32"/>
  <c r="P9" i="32"/>
  <c r="O9" i="32"/>
  <c r="N9" i="32"/>
  <c r="I9" i="32"/>
  <c r="G9" i="32"/>
  <c r="B9" i="32"/>
  <c r="Z8" i="32"/>
  <c r="U8" i="32"/>
  <c r="P8" i="32"/>
  <c r="O8" i="32"/>
  <c r="N8" i="32"/>
  <c r="I8" i="32"/>
  <c r="G8" i="32"/>
  <c r="B8" i="32"/>
  <c r="Z7" i="32"/>
  <c r="U7" i="32"/>
  <c r="P7" i="32"/>
  <c r="O7" i="32"/>
  <c r="N7" i="32"/>
  <c r="I7" i="32"/>
  <c r="G7" i="32"/>
  <c r="B7" i="32"/>
  <c r="Z6" i="32"/>
  <c r="U6" i="32"/>
  <c r="P6" i="32"/>
  <c r="O6" i="32"/>
  <c r="N6" i="32"/>
  <c r="I6" i="32"/>
  <c r="G6" i="32"/>
  <c r="B6" i="32"/>
  <c r="M30" i="30"/>
  <c r="K30" i="30"/>
  <c r="F30" i="30"/>
  <c r="D30" i="30"/>
  <c r="M29" i="30"/>
  <c r="K29" i="30"/>
  <c r="F29" i="30"/>
  <c r="D29" i="30"/>
  <c r="Y28" i="30"/>
  <c r="W28" i="30"/>
  <c r="T28" i="30"/>
  <c r="R28" i="30"/>
  <c r="T27" i="30" s="1"/>
  <c r="N28" i="30"/>
  <c r="I28" i="30"/>
  <c r="G28" i="30"/>
  <c r="B28" i="30"/>
  <c r="Y27" i="30"/>
  <c r="W27" i="30"/>
  <c r="R27" i="30"/>
  <c r="N27" i="30"/>
  <c r="I27" i="30"/>
  <c r="G27" i="30"/>
  <c r="B27" i="30"/>
  <c r="Z26" i="30"/>
  <c r="U26" i="30"/>
  <c r="P26" i="30"/>
  <c r="O26" i="30"/>
  <c r="N26" i="30"/>
  <c r="I26" i="30"/>
  <c r="G26" i="30"/>
  <c r="B26" i="30"/>
  <c r="Z25" i="30"/>
  <c r="U25" i="30"/>
  <c r="P25" i="30"/>
  <c r="O25" i="30"/>
  <c r="N25" i="30"/>
  <c r="I25" i="30"/>
  <c r="G25" i="30"/>
  <c r="B25" i="30"/>
  <c r="Z24" i="30"/>
  <c r="U24" i="30"/>
  <c r="P24" i="30"/>
  <c r="O24" i="30"/>
  <c r="Z23" i="30"/>
  <c r="U23" i="30"/>
  <c r="P23" i="30"/>
  <c r="O23" i="30"/>
  <c r="F22" i="30"/>
  <c r="D22" i="30"/>
  <c r="Y21" i="30"/>
  <c r="W21" i="30"/>
  <c r="Y20" i="30" s="1"/>
  <c r="T21" i="30"/>
  <c r="R21" i="30"/>
  <c r="T20" i="30" s="1"/>
  <c r="F21" i="30"/>
  <c r="D21" i="30"/>
  <c r="G20" i="30"/>
  <c r="B20" i="30"/>
  <c r="Z19" i="30"/>
  <c r="U19" i="30"/>
  <c r="P19" i="30"/>
  <c r="O19" i="30"/>
  <c r="G19" i="30"/>
  <c r="B19" i="30"/>
  <c r="Z18" i="30"/>
  <c r="U18" i="30"/>
  <c r="P18" i="30"/>
  <c r="O18" i="30"/>
  <c r="M18" i="30"/>
  <c r="K18" i="30"/>
  <c r="G18" i="30"/>
  <c r="B18" i="30"/>
  <c r="Z17" i="30"/>
  <c r="U17" i="30"/>
  <c r="P17" i="30"/>
  <c r="O17" i="30"/>
  <c r="M17" i="30"/>
  <c r="K17" i="30"/>
  <c r="G17" i="30"/>
  <c r="B17" i="30"/>
  <c r="Z16" i="30"/>
  <c r="U16" i="30"/>
  <c r="P16" i="30"/>
  <c r="O16" i="30"/>
  <c r="N16" i="30"/>
  <c r="I16" i="30"/>
  <c r="N15" i="30"/>
  <c r="I15" i="30"/>
  <c r="N14" i="30"/>
  <c r="I14" i="30"/>
  <c r="F14" i="30"/>
  <c r="W35" i="30" s="1"/>
  <c r="D14" i="30"/>
  <c r="R35" i="30" s="1"/>
  <c r="N13" i="30"/>
  <c r="I13" i="30"/>
  <c r="G12" i="30"/>
  <c r="B12" i="30"/>
  <c r="Y11" i="30"/>
  <c r="W11" i="30"/>
  <c r="Y10" i="30" s="1"/>
  <c r="T11" i="30"/>
  <c r="R11" i="30"/>
  <c r="T10" i="30" s="1"/>
  <c r="M11" i="30"/>
  <c r="K11" i="30"/>
  <c r="M10" i="30" s="1"/>
  <c r="G11" i="30"/>
  <c r="B11" i="30"/>
  <c r="R10" i="30"/>
  <c r="K10" i="30"/>
  <c r="G10" i="30"/>
  <c r="B10" i="30"/>
  <c r="Z9" i="30"/>
  <c r="U9" i="30"/>
  <c r="P9" i="30"/>
  <c r="O9" i="30"/>
  <c r="N9" i="30"/>
  <c r="I9" i="30"/>
  <c r="G9" i="30"/>
  <c r="B9" i="30"/>
  <c r="Z8" i="30"/>
  <c r="U8" i="30"/>
  <c r="P8" i="30"/>
  <c r="O8" i="30"/>
  <c r="N8" i="30"/>
  <c r="I8" i="30"/>
  <c r="G8" i="30"/>
  <c r="B8" i="30"/>
  <c r="Z7" i="30"/>
  <c r="U7" i="30"/>
  <c r="P7" i="30"/>
  <c r="O7" i="30"/>
  <c r="N7" i="30"/>
  <c r="I7" i="30"/>
  <c r="G7" i="30"/>
  <c r="B7" i="30"/>
  <c r="Z6" i="30"/>
  <c r="U6" i="30"/>
  <c r="P6" i="30"/>
  <c r="O6" i="30"/>
  <c r="N6" i="30"/>
  <c r="I6" i="30"/>
  <c r="G6" i="30"/>
  <c r="B6" i="30"/>
  <c r="M30" i="29"/>
  <c r="K30" i="29"/>
  <c r="F30" i="29"/>
  <c r="D29" i="29" s="1"/>
  <c r="D30" i="29"/>
  <c r="M29" i="29"/>
  <c r="K29" i="29"/>
  <c r="Y28" i="29"/>
  <c r="W28" i="29"/>
  <c r="Y27" i="29" s="1"/>
  <c r="T28" i="29"/>
  <c r="R27" i="29" s="1"/>
  <c r="R28" i="29"/>
  <c r="N28" i="29"/>
  <c r="I28" i="29"/>
  <c r="G28" i="29"/>
  <c r="B28" i="29"/>
  <c r="W27" i="29"/>
  <c r="T27" i="29"/>
  <c r="N27" i="29"/>
  <c r="I27" i="29"/>
  <c r="G27" i="29"/>
  <c r="B27" i="29"/>
  <c r="Z26" i="29"/>
  <c r="U26" i="29"/>
  <c r="P26" i="29"/>
  <c r="O26" i="29"/>
  <c r="N26" i="29"/>
  <c r="I26" i="29"/>
  <c r="G26" i="29"/>
  <c r="B26" i="29"/>
  <c r="Z25" i="29"/>
  <c r="U25" i="29"/>
  <c r="P25" i="29"/>
  <c r="O25" i="29"/>
  <c r="N25" i="29"/>
  <c r="I25" i="29"/>
  <c r="G25" i="29"/>
  <c r="B25" i="29"/>
  <c r="Z24" i="29"/>
  <c r="U24" i="29"/>
  <c r="P24" i="29"/>
  <c r="O24" i="29"/>
  <c r="Z23" i="29"/>
  <c r="U23" i="29"/>
  <c r="P23" i="29"/>
  <c r="O23" i="29"/>
  <c r="F22" i="29"/>
  <c r="D22" i="29"/>
  <c r="Y21" i="29"/>
  <c r="Y20" i="29" s="1"/>
  <c r="W21" i="29"/>
  <c r="T21" i="29"/>
  <c r="R21" i="29"/>
  <c r="R20" i="29" s="1"/>
  <c r="F21" i="29"/>
  <c r="D21" i="29"/>
  <c r="T20" i="29"/>
  <c r="G20" i="29"/>
  <c r="B20" i="29"/>
  <c r="Z19" i="29"/>
  <c r="U19" i="29"/>
  <c r="P19" i="29"/>
  <c r="O19" i="29"/>
  <c r="G19" i="29"/>
  <c r="B19" i="29"/>
  <c r="Z18" i="29"/>
  <c r="U18" i="29"/>
  <c r="P18" i="29"/>
  <c r="O18" i="29"/>
  <c r="M18" i="29"/>
  <c r="K18" i="29"/>
  <c r="M17" i="29" s="1"/>
  <c r="G18" i="29"/>
  <c r="B18" i="29"/>
  <c r="Z17" i="29"/>
  <c r="U17" i="29"/>
  <c r="P17" i="29"/>
  <c r="O17" i="29"/>
  <c r="K17" i="29"/>
  <c r="G17" i="29"/>
  <c r="B17" i="29"/>
  <c r="Z16" i="29"/>
  <c r="U16" i="29"/>
  <c r="P16" i="29"/>
  <c r="O16" i="29"/>
  <c r="N16" i="29"/>
  <c r="I16" i="29"/>
  <c r="N15" i="29"/>
  <c r="I15" i="29"/>
  <c r="N14" i="29"/>
  <c r="I14" i="29"/>
  <c r="F14" i="29"/>
  <c r="W35" i="29" s="1"/>
  <c r="D14" i="29"/>
  <c r="R35" i="29" s="1"/>
  <c r="N13" i="29"/>
  <c r="I13" i="29"/>
  <c r="G12" i="29"/>
  <c r="B12" i="29"/>
  <c r="Y11" i="29"/>
  <c r="W11" i="29"/>
  <c r="Y10" i="29" s="1"/>
  <c r="T11" i="29"/>
  <c r="R11" i="29"/>
  <c r="T10" i="29" s="1"/>
  <c r="M11" i="29"/>
  <c r="M10" i="29" s="1"/>
  <c r="K11" i="29"/>
  <c r="G11" i="29"/>
  <c r="B11" i="29"/>
  <c r="W10" i="29"/>
  <c r="R10" i="29"/>
  <c r="G10" i="29"/>
  <c r="B10" i="29"/>
  <c r="Z9" i="29"/>
  <c r="U9" i="29"/>
  <c r="P9" i="29"/>
  <c r="O9" i="29"/>
  <c r="N9" i="29"/>
  <c r="I9" i="29"/>
  <c r="G9" i="29"/>
  <c r="B9" i="29"/>
  <c r="Z8" i="29"/>
  <c r="U8" i="29"/>
  <c r="P8" i="29"/>
  <c r="O8" i="29"/>
  <c r="N8" i="29"/>
  <c r="I8" i="29"/>
  <c r="G8" i="29"/>
  <c r="B8" i="29"/>
  <c r="Z7" i="29"/>
  <c r="U7" i="29"/>
  <c r="P7" i="29"/>
  <c r="O7" i="29"/>
  <c r="N7" i="29"/>
  <c r="I7" i="29"/>
  <c r="G7" i="29"/>
  <c r="B7" i="29"/>
  <c r="Z6" i="29"/>
  <c r="U6" i="29"/>
  <c r="P6" i="29"/>
  <c r="O6" i="29"/>
  <c r="N6" i="29"/>
  <c r="I6" i="29"/>
  <c r="G6" i="29"/>
  <c r="B6" i="29"/>
  <c r="E13" i="15"/>
  <c r="E12" i="15"/>
  <c r="E11" i="15"/>
  <c r="E10" i="15"/>
  <c r="E9" i="15"/>
  <c r="E8" i="15"/>
  <c r="E7" i="15"/>
  <c r="E6" i="15"/>
  <c r="E5" i="15"/>
  <c r="G13" i="28"/>
  <c r="G12" i="28"/>
  <c r="G11" i="28"/>
  <c r="G10" i="28"/>
  <c r="G9" i="28"/>
  <c r="G8" i="28"/>
  <c r="G7" i="28"/>
  <c r="G6" i="28"/>
  <c r="G5" i="28"/>
  <c r="G16" i="28"/>
  <c r="G15" i="28"/>
  <c r="G14" i="28"/>
  <c r="G13" i="27"/>
  <c r="G12" i="27"/>
  <c r="G11" i="27"/>
  <c r="G10" i="27"/>
  <c r="G9" i="27"/>
  <c r="G8" i="27"/>
  <c r="G7" i="27"/>
  <c r="G6" i="27"/>
  <c r="G5" i="27"/>
  <c r="G16" i="27"/>
  <c r="G15" i="27"/>
  <c r="G14" i="27"/>
  <c r="M30" i="26"/>
  <c r="K30" i="26"/>
  <c r="F30" i="26"/>
  <c r="D30" i="26"/>
  <c r="M29" i="26"/>
  <c r="K29" i="26"/>
  <c r="F29" i="26"/>
  <c r="D29" i="26"/>
  <c r="Y28" i="26"/>
  <c r="W27" i="26" s="1"/>
  <c r="W28" i="26"/>
  <c r="T28" i="26"/>
  <c r="R28" i="26"/>
  <c r="N28" i="26"/>
  <c r="I28" i="26"/>
  <c r="G28" i="26"/>
  <c r="B28" i="26"/>
  <c r="Y27" i="26"/>
  <c r="T27" i="26"/>
  <c r="R27" i="26"/>
  <c r="N27" i="26"/>
  <c r="I27" i="26"/>
  <c r="G27" i="26"/>
  <c r="B27" i="26"/>
  <c r="Z26" i="26"/>
  <c r="U26" i="26"/>
  <c r="P26" i="26"/>
  <c r="O26" i="26"/>
  <c r="N26" i="26"/>
  <c r="I26" i="26"/>
  <c r="G26" i="26"/>
  <c r="B26" i="26"/>
  <c r="Z25" i="26"/>
  <c r="U25" i="26"/>
  <c r="P25" i="26"/>
  <c r="O25" i="26"/>
  <c r="N25" i="26"/>
  <c r="I25" i="26"/>
  <c r="G25" i="26"/>
  <c r="B25" i="26"/>
  <c r="Z24" i="26"/>
  <c r="U24" i="26"/>
  <c r="P24" i="26"/>
  <c r="O24" i="26"/>
  <c r="Z23" i="26"/>
  <c r="U23" i="26"/>
  <c r="P23" i="26"/>
  <c r="O23" i="26"/>
  <c r="F22" i="26"/>
  <c r="F21" i="26" s="1"/>
  <c r="D22" i="26"/>
  <c r="Y21" i="26"/>
  <c r="W21" i="26"/>
  <c r="T21" i="26"/>
  <c r="T20" i="26" s="1"/>
  <c r="R21" i="26"/>
  <c r="R20" i="26" s="1"/>
  <c r="D21" i="26"/>
  <c r="Y20" i="26"/>
  <c r="W20" i="26"/>
  <c r="G20" i="26"/>
  <c r="B20" i="26"/>
  <c r="Z19" i="26"/>
  <c r="U19" i="26"/>
  <c r="P19" i="26"/>
  <c r="O19" i="26"/>
  <c r="G19" i="26"/>
  <c r="B19" i="26"/>
  <c r="Z18" i="26"/>
  <c r="U18" i="26"/>
  <c r="P18" i="26"/>
  <c r="O18" i="26"/>
  <c r="M18" i="26"/>
  <c r="K17" i="26" s="1"/>
  <c r="K18" i="26"/>
  <c r="G18" i="26"/>
  <c r="B18" i="26"/>
  <c r="Z17" i="26"/>
  <c r="U17" i="26"/>
  <c r="P17" i="26"/>
  <c r="O17" i="26"/>
  <c r="M17" i="26"/>
  <c r="G17" i="26"/>
  <c r="B17" i="26"/>
  <c r="Z16" i="26"/>
  <c r="U16" i="26"/>
  <c r="P16" i="26"/>
  <c r="O16" i="26"/>
  <c r="N16" i="26"/>
  <c r="I16" i="26"/>
  <c r="N15" i="26"/>
  <c r="I15" i="26"/>
  <c r="N14" i="26"/>
  <c r="I14" i="26"/>
  <c r="F14" i="26"/>
  <c r="W35" i="26" s="1"/>
  <c r="D14" i="26"/>
  <c r="N13" i="26"/>
  <c r="I13" i="26"/>
  <c r="G12" i="26"/>
  <c r="B12" i="26"/>
  <c r="Y11" i="26"/>
  <c r="W11" i="26"/>
  <c r="Y10" i="26" s="1"/>
  <c r="T11" i="26"/>
  <c r="R10" i="26" s="1"/>
  <c r="R11" i="26"/>
  <c r="M11" i="26"/>
  <c r="K11" i="26"/>
  <c r="M10" i="26" s="1"/>
  <c r="G11" i="26"/>
  <c r="B11" i="26"/>
  <c r="W10" i="26"/>
  <c r="T10" i="26"/>
  <c r="G10" i="26"/>
  <c r="B10" i="26"/>
  <c r="Z9" i="26"/>
  <c r="U9" i="26"/>
  <c r="P9" i="26"/>
  <c r="O9" i="26"/>
  <c r="N9" i="26"/>
  <c r="I9" i="26"/>
  <c r="G9" i="26"/>
  <c r="B9" i="26"/>
  <c r="Z8" i="26"/>
  <c r="U8" i="26"/>
  <c r="P8" i="26"/>
  <c r="O8" i="26"/>
  <c r="N8" i="26"/>
  <c r="I8" i="26"/>
  <c r="G8" i="26"/>
  <c r="B8" i="26"/>
  <c r="Z7" i="26"/>
  <c r="U7" i="26"/>
  <c r="P7" i="26"/>
  <c r="O7" i="26"/>
  <c r="N7" i="26"/>
  <c r="I7" i="26"/>
  <c r="G7" i="26"/>
  <c r="B7" i="26"/>
  <c r="Z6" i="26"/>
  <c r="U6" i="26"/>
  <c r="P6" i="26"/>
  <c r="O6" i="26"/>
  <c r="N6" i="26"/>
  <c r="I6" i="26"/>
  <c r="G6" i="26"/>
  <c r="B6" i="26"/>
  <c r="Y20" i="11"/>
  <c r="Y27" i="11"/>
  <c r="T27" i="11"/>
  <c r="T20" i="11"/>
  <c r="W10" i="11"/>
  <c r="R10" i="11"/>
  <c r="K29" i="11"/>
  <c r="K17" i="11"/>
  <c r="K10" i="11"/>
  <c r="M17" i="11"/>
  <c r="M10" i="11"/>
  <c r="F29" i="11"/>
  <c r="D29" i="11"/>
  <c r="G13" i="25"/>
  <c r="G12" i="25"/>
  <c r="G6" i="25"/>
  <c r="G11" i="25"/>
  <c r="G10" i="25"/>
  <c r="G9" i="25"/>
  <c r="G8" i="25"/>
  <c r="G7" i="25"/>
  <c r="G5" i="25"/>
  <c r="F16" i="25"/>
  <c r="F15" i="25"/>
  <c r="F14" i="25"/>
  <c r="M30" i="11"/>
  <c r="M29" i="11" s="1"/>
  <c r="K30" i="11"/>
  <c r="F30" i="11"/>
  <c r="D30" i="11"/>
  <c r="Y28" i="11"/>
  <c r="W28" i="11"/>
  <c r="T28" i="11"/>
  <c r="R27" i="11" s="1"/>
  <c r="R28" i="11"/>
  <c r="N28" i="11"/>
  <c r="I28" i="11"/>
  <c r="G28" i="11"/>
  <c r="B28" i="11"/>
  <c r="W27" i="11"/>
  <c r="N27" i="11"/>
  <c r="I27" i="11"/>
  <c r="G27" i="11"/>
  <c r="B27" i="11"/>
  <c r="Z26" i="11"/>
  <c r="U26" i="11"/>
  <c r="P26" i="11"/>
  <c r="O26" i="11"/>
  <c r="N26" i="11"/>
  <c r="I26" i="11"/>
  <c r="G26" i="11"/>
  <c r="B26" i="11"/>
  <c r="Z25" i="11"/>
  <c r="U25" i="11"/>
  <c r="P25" i="11"/>
  <c r="O25" i="11"/>
  <c r="N25" i="11"/>
  <c r="I25" i="11"/>
  <c r="G25" i="11"/>
  <c r="B25" i="11"/>
  <c r="Z24" i="11"/>
  <c r="U24" i="11"/>
  <c r="P24" i="11"/>
  <c r="O24" i="11"/>
  <c r="Z23" i="11"/>
  <c r="U23" i="11"/>
  <c r="P23" i="11"/>
  <c r="O23" i="11"/>
  <c r="F22" i="11"/>
  <c r="D22" i="11"/>
  <c r="F21" i="11" s="1"/>
  <c r="Y21" i="11"/>
  <c r="W21" i="11"/>
  <c r="W20" i="11" s="1"/>
  <c r="T21" i="11"/>
  <c r="R21" i="11"/>
  <c r="G20" i="11"/>
  <c r="B20" i="11"/>
  <c r="Z19" i="11"/>
  <c r="U19" i="11"/>
  <c r="P19" i="11"/>
  <c r="O19" i="11"/>
  <c r="G19" i="11"/>
  <c r="B19" i="11"/>
  <c r="Z18" i="11"/>
  <c r="U18" i="11"/>
  <c r="P18" i="11"/>
  <c r="O18" i="11"/>
  <c r="M18" i="11"/>
  <c r="K18" i="11"/>
  <c r="G18" i="11"/>
  <c r="B18" i="11"/>
  <c r="Z17" i="11"/>
  <c r="U17" i="11"/>
  <c r="P17" i="11"/>
  <c r="O17" i="11"/>
  <c r="G17" i="11"/>
  <c r="B17" i="11"/>
  <c r="Z16" i="11"/>
  <c r="U16" i="11"/>
  <c r="P16" i="11"/>
  <c r="O16" i="11"/>
  <c r="N16" i="11"/>
  <c r="I16" i="11"/>
  <c r="N15" i="11"/>
  <c r="I15" i="11"/>
  <c r="N14" i="11"/>
  <c r="I14" i="11"/>
  <c r="F14" i="11"/>
  <c r="W35" i="11" s="1"/>
  <c r="D14" i="11"/>
  <c r="N13" i="11"/>
  <c r="I13" i="11"/>
  <c r="G12" i="11"/>
  <c r="B12" i="11"/>
  <c r="Y11" i="11"/>
  <c r="W11" i="11"/>
  <c r="T11" i="11"/>
  <c r="R11" i="11"/>
  <c r="M11" i="11"/>
  <c r="K11" i="11"/>
  <c r="G11" i="11"/>
  <c r="B11" i="11"/>
  <c r="Y10" i="11"/>
  <c r="T10" i="11"/>
  <c r="G10" i="11"/>
  <c r="B10" i="11"/>
  <c r="Z9" i="11"/>
  <c r="U9" i="11"/>
  <c r="P9" i="11"/>
  <c r="O9" i="11"/>
  <c r="N9" i="11"/>
  <c r="I9" i="11"/>
  <c r="G9" i="11"/>
  <c r="B9" i="11"/>
  <c r="Z8" i="11"/>
  <c r="U8" i="11"/>
  <c r="P8" i="11"/>
  <c r="O8" i="11"/>
  <c r="N8" i="11"/>
  <c r="I8" i="11"/>
  <c r="G8" i="11"/>
  <c r="B8" i="11"/>
  <c r="Z7" i="11"/>
  <c r="U7" i="11"/>
  <c r="P7" i="11"/>
  <c r="O7" i="11"/>
  <c r="N7" i="11"/>
  <c r="I7" i="11"/>
  <c r="G7" i="11"/>
  <c r="B7" i="11"/>
  <c r="Z6" i="11"/>
  <c r="U6" i="11"/>
  <c r="P6" i="11"/>
  <c r="O6" i="11"/>
  <c r="N6" i="11"/>
  <c r="I6" i="11"/>
  <c r="G6" i="11"/>
  <c r="B6" i="11"/>
  <c r="H15" i="8"/>
  <c r="A15" i="8"/>
  <c r="H14" i="8"/>
  <c r="A14" i="8"/>
  <c r="H13" i="8"/>
  <c r="A13" i="8"/>
  <c r="H12" i="8"/>
  <c r="A12" i="8"/>
  <c r="H11" i="8"/>
  <c r="A11" i="8"/>
  <c r="H10" i="8"/>
  <c r="A10" i="8"/>
  <c r="H9" i="8"/>
  <c r="A9" i="8"/>
  <c r="H8" i="8"/>
  <c r="A8" i="8"/>
  <c r="I29" i="7"/>
  <c r="G28" i="7"/>
  <c r="D28" i="7"/>
  <c r="Q27" i="7"/>
  <c r="N27" i="7"/>
  <c r="G27" i="7"/>
  <c r="B27" i="7"/>
  <c r="O26" i="7"/>
  <c r="L26" i="7"/>
  <c r="G26" i="7"/>
  <c r="B26" i="7"/>
  <c r="O25" i="7"/>
  <c r="L25" i="7"/>
  <c r="G25" i="7"/>
  <c r="B25" i="7"/>
  <c r="O24" i="7"/>
  <c r="L24" i="7"/>
  <c r="B24" i="7"/>
  <c r="O23" i="7"/>
  <c r="L23" i="7"/>
  <c r="D21" i="7"/>
  <c r="Q20" i="7"/>
  <c r="N20" i="7"/>
  <c r="B20" i="7"/>
  <c r="O19" i="7"/>
  <c r="L19" i="7"/>
  <c r="B19" i="7"/>
  <c r="O18" i="7"/>
  <c r="L18" i="7"/>
  <c r="B18" i="7"/>
  <c r="O17" i="7"/>
  <c r="L17" i="7"/>
  <c r="I17" i="7"/>
  <c r="B17" i="7"/>
  <c r="O16" i="7"/>
  <c r="L16" i="7"/>
  <c r="G16" i="7"/>
  <c r="G15" i="7"/>
  <c r="G14" i="7"/>
  <c r="G13" i="7"/>
  <c r="D13" i="7"/>
  <c r="B12" i="7"/>
  <c r="B11" i="7"/>
  <c r="Q10" i="7"/>
  <c r="N10" i="7"/>
  <c r="N31" i="7" s="1"/>
  <c r="I32" i="7" s="1"/>
  <c r="I34" i="7" s="1"/>
  <c r="I10" i="7"/>
  <c r="B10" i="7"/>
  <c r="O9" i="7"/>
  <c r="L9" i="7"/>
  <c r="G9" i="7"/>
  <c r="B9" i="7"/>
  <c r="O8" i="7"/>
  <c r="L8" i="7"/>
  <c r="G8" i="7"/>
  <c r="B8" i="7"/>
  <c r="O7" i="7"/>
  <c r="L7" i="7"/>
  <c r="G7" i="7"/>
  <c r="B7" i="7"/>
  <c r="O6" i="7"/>
  <c r="L6" i="7"/>
  <c r="G6" i="7"/>
  <c r="B6" i="7"/>
  <c r="I29" i="6"/>
  <c r="G28" i="6"/>
  <c r="D28" i="6"/>
  <c r="G27" i="6"/>
  <c r="B27" i="6"/>
  <c r="G26" i="6"/>
  <c r="B26" i="6"/>
  <c r="G25" i="6"/>
  <c r="B25" i="6"/>
  <c r="B24" i="6"/>
  <c r="D21" i="6"/>
  <c r="B20" i="6"/>
  <c r="B19" i="6"/>
  <c r="B18" i="6"/>
  <c r="I17" i="6"/>
  <c r="B17" i="6"/>
  <c r="G16" i="6"/>
  <c r="G15" i="6"/>
  <c r="G14" i="6"/>
  <c r="G13" i="6"/>
  <c r="D13" i="6"/>
  <c r="D34" i="6" s="1"/>
  <c r="B12" i="6"/>
  <c r="B11" i="6"/>
  <c r="I10" i="6"/>
  <c r="I36" i="6" s="1"/>
  <c r="B10" i="6"/>
  <c r="G9" i="6"/>
  <c r="B9" i="6"/>
  <c r="G8" i="6"/>
  <c r="B8" i="6"/>
  <c r="G7" i="6"/>
  <c r="B7" i="6"/>
  <c r="G6" i="6"/>
  <c r="B6" i="6"/>
  <c r="F14" i="4"/>
  <c r="F13" i="4"/>
  <c r="F12" i="4"/>
  <c r="F11" i="4"/>
  <c r="F10" i="4"/>
  <c r="F9" i="4"/>
  <c r="F8" i="4"/>
  <c r="F5" i="4"/>
  <c r="D13" i="11" l="1"/>
  <c r="D21" i="11"/>
  <c r="F13" i="11"/>
  <c r="R35" i="26"/>
  <c r="R37" i="26" s="1"/>
  <c r="K10" i="26"/>
  <c r="F34" i="35"/>
  <c r="M10" i="35"/>
  <c r="F13" i="35"/>
  <c r="T27" i="35"/>
  <c r="T31" i="35" s="1"/>
  <c r="M32" i="35" s="1"/>
  <c r="R35" i="35"/>
  <c r="W10" i="35"/>
  <c r="W20" i="35"/>
  <c r="T31" i="34"/>
  <c r="M32" i="34" s="1"/>
  <c r="M34" i="34" s="1"/>
  <c r="R37" i="34"/>
  <c r="P34" i="34"/>
  <c r="K10" i="34"/>
  <c r="D13" i="34"/>
  <c r="F13" i="34"/>
  <c r="D34" i="7"/>
  <c r="R37" i="33"/>
  <c r="P34" i="33"/>
  <c r="D13" i="33"/>
  <c r="R20" i="33"/>
  <c r="T31" i="33" s="1"/>
  <c r="M32" i="33" s="1"/>
  <c r="M34" i="33" s="1"/>
  <c r="F13" i="33"/>
  <c r="R37" i="32"/>
  <c r="P34" i="32"/>
  <c r="D13" i="32"/>
  <c r="R20" i="32"/>
  <c r="T31" i="32" s="1"/>
  <c r="M32" i="32" s="1"/>
  <c r="M34" i="32" s="1"/>
  <c r="F13" i="32"/>
  <c r="R37" i="30"/>
  <c r="P34" i="30"/>
  <c r="W10" i="30"/>
  <c r="T31" i="30" s="1"/>
  <c r="M32" i="30" s="1"/>
  <c r="M34" i="30" s="1"/>
  <c r="D13" i="30"/>
  <c r="R20" i="30"/>
  <c r="F13" i="30"/>
  <c r="W20" i="30"/>
  <c r="T31" i="29"/>
  <c r="M32" i="29" s="1"/>
  <c r="M34" i="29" s="1"/>
  <c r="R37" i="29"/>
  <c r="P34" i="29"/>
  <c r="F29" i="29"/>
  <c r="K10" i="29"/>
  <c r="D13" i="29"/>
  <c r="F13" i="29"/>
  <c r="W20" i="29"/>
  <c r="T31" i="26"/>
  <c r="M32" i="26" s="1"/>
  <c r="M34" i="26" s="1"/>
  <c r="D13" i="26"/>
  <c r="F13" i="26"/>
  <c r="I36" i="7"/>
  <c r="I34" i="6"/>
  <c r="D36" i="7"/>
  <c r="L35" i="7" s="1"/>
  <c r="R20" i="11"/>
  <c r="T31" i="11" s="1"/>
  <c r="M32" i="11" s="1"/>
  <c r="M34" i="11" s="1"/>
  <c r="R35" i="11"/>
  <c r="D36" i="6"/>
  <c r="L35" i="6" s="1"/>
  <c r="F34" i="11" l="1"/>
  <c r="P34" i="26"/>
  <c r="R37" i="35"/>
  <c r="P34" i="35"/>
  <c r="M34" i="35"/>
  <c r="F34" i="34"/>
  <c r="F34" i="33"/>
  <c r="F34" i="32"/>
  <c r="F34" i="30"/>
  <c r="F34" i="29"/>
  <c r="F34" i="26"/>
  <c r="R37" i="11"/>
  <c r="P34" i="11"/>
</calcChain>
</file>

<file path=xl/sharedStrings.xml><?xml version="1.0" encoding="utf-8"?>
<sst xmlns="http://schemas.openxmlformats.org/spreadsheetml/2006/main" count="391" uniqueCount="133">
  <si>
    <t>Before we start:</t>
  </si>
  <si>
    <t>①</t>
  </si>
  <si>
    <t>②</t>
  </si>
  <si>
    <t>During class:</t>
  </si>
  <si>
    <t>③</t>
  </si>
  <si>
    <t>Complete all exercises.</t>
  </si>
  <si>
    <t>④</t>
  </si>
  <si>
    <t>⑤</t>
  </si>
  <si>
    <t>Please don't copy and paste during the exercises.</t>
  </si>
  <si>
    <t>⑥</t>
  </si>
  <si>
    <t>⑦</t>
  </si>
  <si>
    <t>Copyright Notice</t>
  </si>
  <si>
    <t>Copyright© by Real World Training</t>
  </si>
  <si>
    <t>Yes</t>
  </si>
  <si>
    <t>No</t>
  </si>
  <si>
    <t>Blue are right...red are wrong</t>
  </si>
  <si>
    <t>Pay cash to the city for a business license</t>
  </si>
  <si>
    <t>Paying for your business license is definitely a business expense.</t>
  </si>
  <si>
    <t>Decide to take the family to dinner. You paid with cash.</t>
  </si>
  <si>
    <t>Personal meals are not a business cost...whether you're with your family, best friend, or a stranger.</t>
  </si>
  <si>
    <t>Pay a lawyer to talk about the paperwork for your company.</t>
  </si>
  <si>
    <t>Receive a bank loan to buy a delivery truck.</t>
  </si>
  <si>
    <t>Buy a new sofa for your living room.</t>
  </si>
  <si>
    <t>This is a personal expense...not a business cost.</t>
  </si>
  <si>
    <t>Open a business bank account with $50,000 of your own savings.</t>
  </si>
  <si>
    <t>A friend loans you money to buy a computer for the business.</t>
  </si>
  <si>
    <t>Account name goes here</t>
  </si>
  <si>
    <t>Total</t>
  </si>
  <si>
    <t>Assets</t>
  </si>
  <si>
    <t>Liabs &amp;</t>
  </si>
  <si>
    <t>Equity</t>
  </si>
  <si>
    <t>Checking</t>
  </si>
  <si>
    <t>Truck Loan</t>
  </si>
  <si>
    <t>Kitchen Equipment</t>
  </si>
  <si>
    <t>Truck</t>
  </si>
  <si>
    <t>Owner Contribution</t>
  </si>
  <si>
    <t>Debits</t>
  </si>
  <si>
    <t>Credits</t>
  </si>
  <si>
    <t>+</t>
  </si>
  <si>
    <t>-</t>
  </si>
  <si>
    <t>Please don't forget the entry #. It's important!</t>
  </si>
  <si>
    <t>Debit or credit?</t>
  </si>
  <si>
    <t>Checking (Asset) increased by 1,000.</t>
  </si>
  <si>
    <t>Catering Income increased by 15,000.</t>
  </si>
  <si>
    <t>Loan Payable (Liability) decreased by 2,000.</t>
  </si>
  <si>
    <t>Trucks (Asset) increased by 30,000.</t>
  </si>
  <si>
    <t>Kitchen Equipment (Asset) increased by 12,000.</t>
  </si>
  <si>
    <t>Food (Expense) increased by 500.</t>
  </si>
  <si>
    <t>Labor (Expense) increased by 1,500.</t>
  </si>
  <si>
    <t>⑧</t>
  </si>
  <si>
    <t>Owner’s Contribution (Equity) increased by 15,000.</t>
  </si>
  <si>
    <t>⑨</t>
  </si>
  <si>
    <t>Cash (Asset) decreased by 5,000.</t>
  </si>
  <si>
    <t>=</t>
  </si>
  <si>
    <t>Liab/Equity</t>
  </si>
  <si>
    <t>Total Debits</t>
  </si>
  <si>
    <t>Total Credits</t>
  </si>
  <si>
    <t>Are these the right level of detail?</t>
  </si>
  <si>
    <t>Accounts Receivable-Cust 1, Accounts Receivable-Cust 2, Accounts Receivable-Cust 3, etc.</t>
  </si>
  <si>
    <t>Remember...individual customer balances are tracked elsewhere.</t>
  </si>
  <si>
    <t>Legal Costs</t>
  </si>
  <si>
    <t>Legal Costs are important to the readers of your financial statements.</t>
  </si>
  <si>
    <t>Copy Paper Used in Xerox Machine</t>
  </si>
  <si>
    <t>Too much detail. You'd need to track Copy Paper everywhere you use it.</t>
  </si>
  <si>
    <t>Office Supplies</t>
  </si>
  <si>
    <t>You'll need to know how much you spend on office supplies to run the business.</t>
  </si>
  <si>
    <t>Stuff I Buy</t>
  </si>
  <si>
    <t>You won't be able to prepare MEANINGFUL financial statements with words like STUFF.</t>
  </si>
  <si>
    <t>Delivery Truck-1, Delivery Truck-2 (etc...all the way to Delivery Truck-45)</t>
  </si>
  <si>
    <t>WAY TOO MUCH detail for anyone reading the financial statements.</t>
  </si>
  <si>
    <t>Sales Expense (includes all Travel &amp; Entertainment)</t>
  </si>
  <si>
    <t>Remember...Travel &amp; Entertainment should be tracked in a separate account.</t>
  </si>
  <si>
    <t>Food Purchased from A-1 Food Supply</t>
  </si>
  <si>
    <t>Too much detail. You'd need accounts for each company that supplies your food. In QuickBooks, the Vendor field tracks who you buy from.</t>
  </si>
  <si>
    <t>Checking Account, Savings Account, and Money Market Account</t>
  </si>
  <si>
    <t>You'll definitely need to track individual bank accounts. Remember...CASH IS KING!</t>
  </si>
  <si>
    <t>Are these good account names?</t>
  </si>
  <si>
    <t>Office Papers, Pencils, and Other Supplies</t>
  </si>
  <si>
    <t>Amounts Due from My Customers</t>
  </si>
  <si>
    <t>Delivery Vehicles</t>
  </si>
  <si>
    <t>What I Owe Suppliers</t>
  </si>
  <si>
    <t>Checking Account</t>
  </si>
  <si>
    <t>Catering Events...the Purpose of My Business</t>
  </si>
  <si>
    <t>Which section of the book?</t>
  </si>
  <si>
    <t>Pick a choice</t>
  </si>
  <si>
    <t>Legal Fees (pay a lawyer for some legal work)</t>
  </si>
  <si>
    <t>Legal fees are definitely an expense...a current cost of doing business.</t>
  </si>
  <si>
    <t>Office Supplies (pay for office supplies)</t>
  </si>
  <si>
    <t>Tough one. Although they have future value, tracking their use is difficult and time consuming. And, because the cost is not signficant, they are treated as EXPENSES.</t>
  </si>
  <si>
    <t>Catering Sales (receive a check from a custome for a catering event)</t>
  </si>
  <si>
    <t xml:space="preserve">Definitely income. </t>
  </si>
  <si>
    <t>Customer Refunds (you send a customer a refund check for an event that didn't go as planned)</t>
  </si>
  <si>
    <t>Another tough one. Although you might consider it an Expense...in accounting it's more of an offset against sales. Therefore, it's an Income account.</t>
  </si>
  <si>
    <t>Owners Withdrawal (you need cash and take a withdrawal from the company's bank account)</t>
  </si>
  <si>
    <t xml:space="preserve">As an owner, when you put money into the business it increases your Equity. Therefore, when you take money out of the business, it reduces your Equity. </t>
  </si>
  <si>
    <t>Interest Income (the bank adds money to your bank account for interest)</t>
  </si>
  <si>
    <t>This is an Income account...even though it wasn't earned from services performed or products sold.</t>
  </si>
  <si>
    <t>Note Payable (your dad loans money to the business)</t>
  </si>
  <si>
    <t xml:space="preserve">Your dad expects repayment from the business. Definitely a Liability. </t>
  </si>
  <si>
    <t>Kitchen Equipment (you buy a pizza oven)</t>
  </si>
  <si>
    <t>The pizza oven has future value and is a signficant cost to your business. So this is an Asset.</t>
  </si>
  <si>
    <t>Prepaid Insurance (pay $10,000 for 2 years of insurance...in advance)</t>
  </si>
  <si>
    <t>Another tough one. The amount is signficant AND it has future value. It's an Asset.</t>
  </si>
  <si>
    <t>Download this Excel spreadsheet and leave it open on your computer.</t>
  </si>
  <si>
    <t>Yes/No</t>
  </si>
  <si>
    <t>Select READY from the drop-down list to check your work.</t>
  </si>
  <si>
    <t>READY</t>
  </si>
  <si>
    <t>It's a BUSINESS bank account...and belongs in the business' books!</t>
  </si>
  <si>
    <t>You're using the computer for the business. So this belongs in the business' books.</t>
  </si>
  <si>
    <t>You use delivery trucks in your business. So, it goes in the business' books.</t>
  </si>
  <si>
    <t>Definitely a cost of doing business. It belongs in the business' books.</t>
  </si>
  <si>
    <t>Does it go in the business’ books?</t>
  </si>
  <si>
    <t>Ex 1</t>
  </si>
  <si>
    <t>Select Yes or No from the drop-down list for each question.</t>
  </si>
  <si>
    <t>Ensure the window fits in your screen, so you can see the whole page at once. Tip: If you use two monitors, put this worksheet on a different monitor than the videos.</t>
  </si>
  <si>
    <t>Ex 6</t>
  </si>
  <si>
    <t>Debit/Credit</t>
  </si>
  <si>
    <t>Select DEBIT or CREDIT from the drop-down list for each question.</t>
  </si>
  <si>
    <t>Ex 9</t>
  </si>
  <si>
    <t>Select YES or NO from the drop-down list for each question.</t>
  </si>
  <si>
    <t>:) are right…X are wrong</t>
  </si>
  <si>
    <t>Good/Bad</t>
  </si>
  <si>
    <t>Ex 10</t>
  </si>
  <si>
    <t>That's way too wordy for the financial statements</t>
  </si>
  <si>
    <t>Short, meaningful, to the point. Good account name.</t>
  </si>
  <si>
    <t>You'd use the standard name Accounts Receivable instead</t>
  </si>
  <si>
    <t>What is stuff? How would the financial statement reader know?</t>
  </si>
  <si>
    <t>You'd use the standard name Accounts Payable instead.</t>
  </si>
  <si>
    <t>Seriously? That sounds more like poetry than accounting!</t>
  </si>
  <si>
    <t>Ex 11</t>
  </si>
  <si>
    <t>Ex 4</t>
  </si>
  <si>
    <t>Welcome to the Crash Course in Bookkeeping!</t>
  </si>
  <si>
    <t>This Excel Workbook is part of the Crash Course in Bookkeeping class designed for Real World Training VIP members. Don’t share or use this class, or parts of the class, without permission from Real World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</si>
</sst>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78">
    <font>
      <sz val="12"/>
      <color rgb="FF000000"/>
      <name val="Calibri"/>
    </font>
    <font>
      <sz val="12"/>
      <color theme="1"/>
      <name val="Arial"/>
      <family val="2"/>
    </font>
    <font>
      <b/>
      <sz val="30"/>
      <color rgb="FF000000"/>
      <name val="Arial"/>
      <family val="2"/>
    </font>
    <font>
      <b/>
      <sz val="22"/>
      <color rgb="FF529E36"/>
      <name val="Arial"/>
      <family val="2"/>
    </font>
    <font>
      <b/>
      <sz val="34"/>
      <color rgb="FF529E36"/>
      <name val="Arial"/>
      <family val="2"/>
    </font>
    <font>
      <sz val="22"/>
      <color rgb="FF6B6C72"/>
      <name val="Arial"/>
      <family val="2"/>
    </font>
    <font>
      <b/>
      <sz val="24"/>
      <color rgb="FF000000"/>
      <name val="Arial"/>
      <family val="2"/>
    </font>
    <font>
      <sz val="12"/>
      <color rgb="FF000000"/>
      <name val="Arial"/>
      <family val="2"/>
    </font>
    <font>
      <b/>
      <sz val="30"/>
      <color rgb="FF529E36"/>
      <name val="Arial"/>
      <family val="2"/>
    </font>
    <font>
      <sz val="21"/>
      <color rgb="FF000000"/>
      <name val="Arial"/>
      <family val="2"/>
    </font>
    <font>
      <sz val="24"/>
      <color rgb="FF000000"/>
      <name val="Arial"/>
      <family val="2"/>
    </font>
    <font>
      <b/>
      <sz val="24"/>
      <color rgb="FF529E36"/>
      <name val="Arial"/>
      <family val="2"/>
    </font>
    <font>
      <sz val="21"/>
      <color rgb="FF6B6C72"/>
      <name val="Arial"/>
      <family val="2"/>
    </font>
    <font>
      <b/>
      <sz val="21"/>
      <color rgb="FF529E36"/>
      <name val="Arial"/>
      <family val="2"/>
    </font>
    <font>
      <b/>
      <sz val="22"/>
      <color rgb="FF000000"/>
      <name val="Arial"/>
      <family val="2"/>
    </font>
    <font>
      <sz val="12"/>
      <color rgb="FF6B6C72"/>
      <name val="Arial"/>
      <family val="2"/>
    </font>
    <font>
      <b/>
      <sz val="22"/>
      <color rgb="FF0097E6"/>
      <name val="Arial"/>
      <family val="2"/>
    </font>
    <font>
      <b/>
      <sz val="22"/>
      <color rgb="FF2CA01C"/>
      <name val="Arial"/>
      <family val="2"/>
    </font>
    <font>
      <sz val="12"/>
      <color rgb="FFD52B1E"/>
      <name val="Arial"/>
      <family val="2"/>
    </font>
    <font>
      <sz val="12"/>
      <color rgb="FF0097E6"/>
      <name val="Arial"/>
      <family val="2"/>
    </font>
    <font>
      <sz val="24"/>
      <color theme="1"/>
      <name val="Calibri"/>
      <family val="2"/>
    </font>
    <font>
      <sz val="12"/>
      <color rgb="FFFFFFFF"/>
      <name val="Arial"/>
      <family val="2"/>
    </font>
    <font>
      <sz val="22"/>
      <color rgb="FF000000"/>
      <name val="Arial"/>
      <family val="2"/>
    </font>
    <font>
      <b/>
      <sz val="12"/>
      <color rgb="FFD52B1E"/>
      <name val="Arial"/>
      <family val="2"/>
    </font>
    <font>
      <sz val="14"/>
      <color rgb="FF0097E6"/>
      <name val="Arial"/>
      <family val="2"/>
    </font>
    <font>
      <i/>
      <sz val="18"/>
      <color rgb="FF000000"/>
      <name val="Arial"/>
      <family val="2"/>
    </font>
    <font>
      <b/>
      <sz val="24"/>
      <color rgb="FF0097E6"/>
      <name val="Arial"/>
      <family val="2"/>
    </font>
    <font>
      <i/>
      <sz val="18"/>
      <color rgb="FF6B6C72"/>
      <name val="Arial"/>
      <family val="2"/>
    </font>
    <font>
      <b/>
      <sz val="30"/>
      <color rgb="FF0097E6"/>
      <name val="Arial"/>
      <family val="2"/>
    </font>
    <font>
      <b/>
      <sz val="20"/>
      <color rgb="FF000000"/>
      <name val="Arial"/>
      <family val="2"/>
    </font>
    <font>
      <sz val="14"/>
      <color theme="1"/>
      <name val="Arial"/>
      <family val="2"/>
    </font>
    <font>
      <b/>
      <u/>
      <sz val="14"/>
      <color rgb="FF548135"/>
      <name val="Arial"/>
      <family val="2"/>
    </font>
    <font>
      <sz val="12"/>
      <name val="Calibri"/>
      <family val="2"/>
    </font>
    <font>
      <b/>
      <u/>
      <sz val="14"/>
      <color rgb="FFFF0000"/>
      <name val="Arial"/>
      <family val="2"/>
    </font>
    <font>
      <sz val="14"/>
      <color rgb="FF70AD47"/>
      <name val="Arial"/>
      <family val="2"/>
    </font>
    <font>
      <sz val="14"/>
      <color rgb="FF000000"/>
      <name val="Arial"/>
      <family val="2"/>
    </font>
    <font>
      <sz val="14"/>
      <color rgb="FF529E36"/>
      <name val="Arial"/>
      <family val="2"/>
    </font>
    <font>
      <sz val="14"/>
      <color rgb="FFD52B1E"/>
      <name val="Arial"/>
      <family val="2"/>
    </font>
    <font>
      <sz val="8"/>
      <color rgb="FFFFFFFF"/>
      <name val="Arial"/>
      <family val="2"/>
    </font>
    <font>
      <b/>
      <sz val="14"/>
      <color rgb="FFD52B1E"/>
      <name val="Arial"/>
      <family val="2"/>
    </font>
    <font>
      <b/>
      <sz val="14"/>
      <color rgb="FF529E36"/>
      <name val="Arial"/>
      <family val="2"/>
    </font>
    <font>
      <b/>
      <u/>
      <sz val="14"/>
      <color rgb="FF4472C4"/>
      <name val="Arial"/>
      <family val="2"/>
    </font>
    <font>
      <b/>
      <sz val="14"/>
      <color rgb="FF0097E6"/>
      <name val="Arial"/>
      <family val="2"/>
    </font>
    <font>
      <sz val="14"/>
      <color rgb="FFFFFFFF"/>
      <name val="Avenir"/>
    </font>
    <font>
      <sz val="14"/>
      <color rgb="FF529E36"/>
      <name val="Avenir"/>
    </font>
    <font>
      <sz val="14"/>
      <color rgb="FF0097E6"/>
      <name val="Avenir"/>
    </font>
    <font>
      <sz val="14"/>
      <color rgb="FFFFFFFF"/>
      <name val="Arial"/>
      <family val="2"/>
    </font>
    <font>
      <b/>
      <u/>
      <sz val="14"/>
      <color rgb="FF548135"/>
      <name val="Arial"/>
      <family val="2"/>
    </font>
    <font>
      <b/>
      <u/>
      <sz val="14"/>
      <color rgb="FF4472C4"/>
      <name val="Arial"/>
      <family val="2"/>
    </font>
    <font>
      <b/>
      <u/>
      <sz val="14"/>
      <color rgb="FF4472C4"/>
      <name val="Arial"/>
      <family val="2"/>
    </font>
    <font>
      <sz val="24"/>
      <color rgb="FF529E36"/>
      <name val="Arial"/>
      <family val="2"/>
    </font>
    <font>
      <b/>
      <i/>
      <sz val="10"/>
      <color rgb="FFFFFFFF"/>
      <name val="Arial"/>
      <family val="2"/>
    </font>
    <font>
      <sz val="20"/>
      <color rgb="FF529E36"/>
      <name val="Arial"/>
      <family val="2"/>
    </font>
    <font>
      <sz val="20"/>
      <color rgb="FF000000"/>
      <name val="Arial"/>
      <family val="2"/>
    </font>
    <font>
      <sz val="20"/>
      <color theme="1"/>
      <name val="Arial"/>
      <family val="2"/>
    </font>
    <font>
      <b/>
      <sz val="16"/>
      <color rgb="FFD52B1E"/>
      <name val="Arial"/>
      <family val="2"/>
    </font>
    <font>
      <sz val="24"/>
      <color rgb="FF0097E6"/>
      <name val="Arial"/>
      <family val="2"/>
    </font>
    <font>
      <sz val="24"/>
      <color rgb="FFD52B1E"/>
      <name val="Arial"/>
      <family val="2"/>
    </font>
    <font>
      <sz val="18"/>
      <color rgb="FFD52B1E"/>
      <name val="Arial"/>
      <family val="2"/>
    </font>
    <font>
      <sz val="24"/>
      <color theme="1"/>
      <name val="Arial"/>
      <family val="2"/>
    </font>
    <font>
      <b/>
      <sz val="36"/>
      <color rgb="FF0097E6"/>
      <name val="Arial"/>
      <family val="2"/>
    </font>
    <font>
      <sz val="10"/>
      <color rgb="FFFFFFFF"/>
      <name val="Arial"/>
      <family val="2"/>
    </font>
    <font>
      <b/>
      <sz val="14"/>
      <color rgb="FF4472C4"/>
      <name val="Arial"/>
      <family val="2"/>
    </font>
    <font>
      <b/>
      <sz val="14"/>
      <color rgb="FF000000"/>
      <name val="Arial"/>
      <family val="2"/>
    </font>
    <font>
      <b/>
      <sz val="20"/>
      <color theme="1"/>
      <name val="Arial"/>
      <family val="2"/>
    </font>
    <font>
      <sz val="20"/>
      <color rgb="FF6B6C72"/>
      <name val="Arial"/>
      <family val="2"/>
    </font>
    <font>
      <sz val="18"/>
      <color rgb="FF0097E6"/>
      <name val="Arial"/>
      <family val="2"/>
    </font>
    <font>
      <sz val="18"/>
      <color theme="1"/>
      <name val="Arial"/>
      <family val="2"/>
    </font>
    <font>
      <b/>
      <sz val="18"/>
      <color rgb="FF529E36"/>
      <name val="Arial"/>
      <family val="2"/>
    </font>
    <font>
      <sz val="18"/>
      <color rgb="FF000000"/>
      <name val="Arial"/>
      <family val="2"/>
    </font>
    <font>
      <b/>
      <sz val="18"/>
      <color rgb="FFD52B1E"/>
      <name val="Arial"/>
      <family val="2"/>
    </font>
    <font>
      <sz val="21"/>
      <color rgb="FF000000"/>
      <name val="Avenir Next For Intuit"/>
    </font>
    <font>
      <sz val="14"/>
      <name val="Arial"/>
      <family val="2"/>
    </font>
    <font>
      <b/>
      <sz val="12"/>
      <color rgb="FF529E36"/>
      <name val="AvenirNext forINTUIT"/>
      <family val="2"/>
    </font>
    <font>
      <b/>
      <sz val="22"/>
      <color rgb="FF529E36"/>
      <name val="AvenirNext forINTUIT"/>
      <family val="2"/>
    </font>
    <font>
      <b/>
      <sz val="12"/>
      <name val="Arial"/>
      <family val="2"/>
    </font>
    <font>
      <sz val="12"/>
      <color rgb="FF000000"/>
      <name val="Calibri"/>
      <family val="2"/>
      <scheme val="major"/>
    </font>
    <font>
      <sz val="12"/>
      <color theme="0"/>
      <name val="Calibri"/>
      <family val="2"/>
      <scheme val="major"/>
    </font>
  </fonts>
  <fills count="6">
    <fill>
      <patternFill patternType="none"/>
    </fill>
    <fill>
      <patternFill patternType="gray125"/>
    </fill>
    <fill>
      <patternFill patternType="solid">
        <fgColor rgb="FF529E36"/>
        <bgColor rgb="FF529E36"/>
      </patternFill>
    </fill>
    <fill>
      <patternFill patternType="solid">
        <fgColor rgb="FFD52B1E"/>
        <bgColor rgb="FFD52B1E"/>
      </patternFill>
    </fill>
    <fill>
      <patternFill patternType="solid">
        <fgColor rgb="FFFFFFFF"/>
        <bgColor rgb="FFFFFFFF"/>
      </patternFill>
    </fill>
    <fill>
      <patternFill patternType="solid">
        <fgColor rgb="FF0097E6"/>
        <bgColor rgb="FF0097E6"/>
      </patternFill>
    </fill>
  </fills>
  <borders count="167">
    <border>
      <left/>
      <right/>
      <top/>
      <bottom/>
      <diagonal/>
    </border>
    <border>
      <left style="thick">
        <color rgb="FF529E36"/>
      </left>
      <right/>
      <top style="thick">
        <color rgb="FF529E36"/>
      </top>
      <bottom/>
      <diagonal/>
    </border>
    <border>
      <left/>
      <right/>
      <top style="thick">
        <color rgb="FF529E36"/>
      </top>
      <bottom/>
      <diagonal/>
    </border>
    <border>
      <left/>
      <right style="thick">
        <color rgb="FF529E36"/>
      </right>
      <top style="thick">
        <color rgb="FF529E36"/>
      </top>
      <bottom/>
      <diagonal/>
    </border>
    <border>
      <left style="thick">
        <color rgb="FFD52B1E"/>
      </left>
      <right/>
      <top style="thick">
        <color rgb="FFD52B1E"/>
      </top>
      <bottom/>
      <diagonal/>
    </border>
    <border>
      <left/>
      <right/>
      <top style="thick">
        <color rgb="FFD52B1E"/>
      </top>
      <bottom/>
      <diagonal/>
    </border>
    <border>
      <left/>
      <right style="thick">
        <color rgb="FFD52B1E"/>
      </right>
      <top style="thick">
        <color rgb="FFD52B1E"/>
      </top>
      <bottom/>
      <diagonal/>
    </border>
    <border>
      <left style="thick">
        <color rgb="FFD52B1E"/>
      </left>
      <right/>
      <top/>
      <bottom/>
      <diagonal/>
    </border>
    <border>
      <left/>
      <right style="thick">
        <color rgb="FFD52B1E"/>
      </right>
      <top/>
      <bottom/>
      <diagonal/>
    </border>
    <border>
      <left style="thick">
        <color rgb="FF529E36"/>
      </left>
      <right/>
      <top/>
      <bottom/>
      <diagonal/>
    </border>
    <border>
      <left/>
      <right style="thick">
        <color rgb="FF529E36"/>
      </right>
      <top/>
      <bottom/>
      <diagonal/>
    </border>
    <border>
      <left/>
      <right/>
      <top/>
      <bottom style="medium">
        <color rgb="FF529E36"/>
      </bottom>
      <diagonal/>
    </border>
    <border>
      <left/>
      <right/>
      <top style="medium">
        <color rgb="FFFF0000"/>
      </top>
      <bottom/>
      <diagonal/>
    </border>
    <border>
      <left/>
      <right/>
      <top style="medium">
        <color rgb="FFD52B1E"/>
      </top>
      <bottom/>
      <diagonal/>
    </border>
    <border>
      <left style="thick">
        <color rgb="FFD52B1E"/>
      </left>
      <right/>
      <top/>
      <bottom style="thick">
        <color rgb="FFD52B1E"/>
      </bottom>
      <diagonal/>
    </border>
    <border>
      <left/>
      <right/>
      <top/>
      <bottom style="thick">
        <color rgb="FFD52B1E"/>
      </bottom>
      <diagonal/>
    </border>
    <border>
      <left/>
      <right style="thick">
        <color rgb="FFD52B1E"/>
      </right>
      <top/>
      <bottom style="thick">
        <color rgb="FFD52B1E"/>
      </bottom>
      <diagonal/>
    </border>
    <border>
      <left style="thick">
        <color rgb="FF0097E6"/>
      </left>
      <right/>
      <top style="thick">
        <color rgb="FF0097E6"/>
      </top>
      <bottom/>
      <diagonal/>
    </border>
    <border>
      <left/>
      <right/>
      <top style="thick">
        <color rgb="FF0097E6"/>
      </top>
      <bottom/>
      <diagonal/>
    </border>
    <border>
      <left/>
      <right style="thick">
        <color rgb="FF0097E6"/>
      </right>
      <top style="thick">
        <color rgb="FF0097E6"/>
      </top>
      <bottom/>
      <diagonal/>
    </border>
    <border>
      <left style="thick">
        <color rgb="FF0097E6"/>
      </left>
      <right/>
      <top/>
      <bottom/>
      <diagonal/>
    </border>
    <border>
      <left/>
      <right style="thick">
        <color rgb="FF0097E6"/>
      </right>
      <top/>
      <bottom/>
      <diagonal/>
    </border>
    <border>
      <left/>
      <right/>
      <top style="medium">
        <color rgb="FF0097E6"/>
      </top>
      <bottom/>
      <diagonal/>
    </border>
    <border>
      <left style="thick">
        <color rgb="FF529E36"/>
      </left>
      <right/>
      <top/>
      <bottom style="thick">
        <color rgb="FF529E36"/>
      </bottom>
      <diagonal/>
    </border>
    <border>
      <left/>
      <right/>
      <top/>
      <bottom style="thick">
        <color rgb="FF529E36"/>
      </bottom>
      <diagonal/>
    </border>
    <border>
      <left/>
      <right style="thick">
        <color rgb="FF529E36"/>
      </right>
      <top/>
      <bottom style="thick">
        <color rgb="FF529E36"/>
      </bottom>
      <diagonal/>
    </border>
    <border>
      <left style="thick">
        <color rgb="FF0097E6"/>
      </left>
      <right/>
      <top/>
      <bottom style="thick">
        <color rgb="FF0097E6"/>
      </bottom>
      <diagonal/>
    </border>
    <border>
      <left/>
      <right/>
      <top/>
      <bottom style="thick">
        <color rgb="FF0097E6"/>
      </bottom>
      <diagonal/>
    </border>
    <border>
      <left/>
      <right style="thick">
        <color rgb="FF0097E6"/>
      </right>
      <top/>
      <bottom style="thick">
        <color rgb="FF0097E6"/>
      </bottom>
      <diagonal/>
    </border>
    <border>
      <left style="thick">
        <color rgb="FF529E36"/>
      </left>
      <right/>
      <top style="thick">
        <color rgb="FF529E36"/>
      </top>
      <bottom/>
      <diagonal/>
    </border>
    <border>
      <left/>
      <right/>
      <top style="thick">
        <color rgb="FF529E36"/>
      </top>
      <bottom/>
      <diagonal/>
    </border>
    <border>
      <left/>
      <right style="thick">
        <color rgb="FF529E36"/>
      </right>
      <top style="thick">
        <color rgb="FF529E36"/>
      </top>
      <bottom/>
      <diagonal/>
    </border>
    <border>
      <left style="dotted">
        <color rgb="FF0097E6"/>
      </left>
      <right/>
      <top style="dotted">
        <color rgb="FF0097E6"/>
      </top>
      <bottom/>
      <diagonal/>
    </border>
    <border>
      <left/>
      <right/>
      <top style="dotted">
        <color rgb="FF0097E6"/>
      </top>
      <bottom/>
      <diagonal/>
    </border>
    <border>
      <left/>
      <right style="dotted">
        <color rgb="FF0097E6"/>
      </right>
      <top style="dotted">
        <color rgb="FF0097E6"/>
      </top>
      <bottom/>
      <diagonal/>
    </border>
    <border>
      <left style="dotted">
        <color rgb="FF0097E6"/>
      </left>
      <right/>
      <top style="double">
        <color rgb="FF0097E6"/>
      </top>
      <bottom/>
      <diagonal/>
    </border>
    <border>
      <left/>
      <right/>
      <top style="double">
        <color rgb="FF0097E6"/>
      </top>
      <bottom/>
      <diagonal/>
    </border>
    <border>
      <left/>
      <right style="dotted">
        <color rgb="FF0097E6"/>
      </right>
      <top/>
      <bottom/>
      <diagonal/>
    </border>
    <border>
      <left style="dotted">
        <color rgb="FF0097E6"/>
      </left>
      <right/>
      <top/>
      <bottom/>
      <diagonal/>
    </border>
    <border>
      <left/>
      <right/>
      <top/>
      <bottom style="medium">
        <color rgb="FF0097E6"/>
      </bottom>
      <diagonal/>
    </border>
    <border>
      <left style="hair">
        <color rgb="FF0097E6"/>
      </left>
      <right/>
      <top/>
      <bottom/>
      <diagonal/>
    </border>
    <border>
      <left style="dotted">
        <color rgb="FF0097E6"/>
      </left>
      <right/>
      <top/>
      <bottom/>
      <diagonal/>
    </border>
    <border>
      <left/>
      <right/>
      <top/>
      <bottom/>
      <diagonal/>
    </border>
    <border>
      <left/>
      <right/>
      <top/>
      <bottom/>
      <diagonal/>
    </border>
    <border>
      <left style="dotted">
        <color rgb="FF0097E6"/>
      </left>
      <right/>
      <top/>
      <bottom style="dotted">
        <color rgb="FF0097E6"/>
      </bottom>
      <diagonal/>
    </border>
    <border>
      <left/>
      <right/>
      <top/>
      <bottom style="dotted">
        <color rgb="FF0097E6"/>
      </bottom>
      <diagonal/>
    </border>
    <border>
      <left/>
      <right style="dotted">
        <color rgb="FF0097E6"/>
      </right>
      <top/>
      <bottom style="dotted">
        <color rgb="FF0097E6"/>
      </bottom>
      <diagonal/>
    </border>
    <border>
      <left/>
      <right style="dotted">
        <color rgb="FF0097E6"/>
      </right>
      <top style="dotted">
        <color rgb="FF0097E6"/>
      </top>
      <bottom/>
      <diagonal/>
    </border>
    <border>
      <left/>
      <right style="dotted">
        <color rgb="FF0097E6"/>
      </right>
      <top style="double">
        <color rgb="FF0097E6"/>
      </top>
      <bottom/>
      <diagonal/>
    </border>
    <border>
      <left/>
      <right style="medium">
        <color rgb="FF529E36"/>
      </right>
      <top/>
      <bottom/>
      <diagonal/>
    </border>
    <border>
      <left/>
      <right style="medium">
        <color rgb="FFFF0000"/>
      </right>
      <top style="medium">
        <color rgb="FFFF0000"/>
      </top>
      <bottom/>
      <diagonal/>
    </border>
    <border>
      <left/>
      <right style="medium">
        <color rgb="FF0097E6"/>
      </right>
      <top/>
      <bottom/>
      <diagonal/>
    </border>
    <border>
      <left/>
      <right style="hair">
        <color rgb="FF0097E6"/>
      </right>
      <top/>
      <bottom/>
      <diagonal/>
    </border>
    <border>
      <left/>
      <right style="medium">
        <color rgb="FFFF0000"/>
      </right>
      <top/>
      <bottom/>
      <diagonal/>
    </border>
    <border>
      <left/>
      <right style="medium">
        <color rgb="FFD52B1E"/>
      </right>
      <top/>
      <bottom/>
      <diagonal/>
    </border>
    <border>
      <left/>
      <right style="medium">
        <color rgb="FF0097E6"/>
      </right>
      <top style="medium">
        <color rgb="FF0097E6"/>
      </top>
      <bottom/>
      <diagonal/>
    </border>
    <border>
      <left style="thin">
        <color rgb="FF529E36"/>
      </left>
      <right/>
      <top/>
      <bottom/>
      <diagonal/>
    </border>
    <border>
      <left/>
      <right style="thin">
        <color rgb="FF529E36"/>
      </right>
      <top/>
      <bottom/>
      <diagonal/>
    </border>
    <border>
      <left style="thin">
        <color rgb="FF529E36"/>
      </left>
      <right/>
      <top/>
      <bottom style="thin">
        <color rgb="FF529E36"/>
      </bottom>
      <diagonal/>
    </border>
    <border>
      <left/>
      <right/>
      <top/>
      <bottom style="thin">
        <color rgb="FF529E36"/>
      </bottom>
      <diagonal/>
    </border>
    <border>
      <left/>
      <right style="thin">
        <color rgb="FF529E36"/>
      </right>
      <top/>
      <bottom style="thin">
        <color rgb="FF529E36"/>
      </bottom>
      <diagonal/>
    </border>
    <border>
      <left/>
      <right style="hair">
        <color rgb="FF529E36"/>
      </right>
      <top style="medium">
        <color rgb="FF529E36"/>
      </top>
      <bottom/>
      <diagonal/>
    </border>
    <border>
      <left/>
      <right style="hair">
        <color rgb="FF529E36"/>
      </right>
      <top/>
      <bottom/>
      <diagonal/>
    </border>
    <border>
      <left/>
      <right style="hair">
        <color rgb="FF0097E6"/>
      </right>
      <top style="medium">
        <color rgb="FF0097E6"/>
      </top>
      <bottom/>
      <diagonal/>
    </border>
    <border>
      <left/>
      <right style="hair">
        <color rgb="FFD52B1E"/>
      </right>
      <top style="medium">
        <color rgb="FFFF0000"/>
      </top>
      <bottom/>
      <diagonal/>
    </border>
    <border>
      <left/>
      <right style="hair">
        <color rgb="FFD52B1E"/>
      </right>
      <top/>
      <bottom/>
      <diagonal/>
    </border>
    <border>
      <left style="medium">
        <color rgb="FF529E36"/>
      </left>
      <right style="hair">
        <color rgb="FF529E36"/>
      </right>
      <top style="medium">
        <color rgb="FF529E36"/>
      </top>
      <bottom/>
      <diagonal/>
    </border>
    <border>
      <left style="medium">
        <color rgb="FF529E36"/>
      </left>
      <right style="hair">
        <color rgb="FF529E36"/>
      </right>
      <top/>
      <bottom/>
      <diagonal/>
    </border>
    <border>
      <left style="medium">
        <color rgb="FFFF0000"/>
      </left>
      <right style="hair">
        <color rgb="FFD52B1E"/>
      </right>
      <top style="medium">
        <color rgb="FFFF0000"/>
      </top>
      <bottom/>
      <diagonal/>
    </border>
    <border>
      <left style="medium">
        <color rgb="FFFF0000"/>
      </left>
      <right style="hair">
        <color rgb="FFD52B1E"/>
      </right>
      <top/>
      <bottom/>
      <diagonal/>
    </border>
    <border>
      <left style="medium">
        <color rgb="FF0097E6"/>
      </left>
      <right style="hair">
        <color rgb="FF0097E6"/>
      </right>
      <top style="medium">
        <color rgb="FF0097E6"/>
      </top>
      <bottom/>
      <diagonal/>
    </border>
    <border>
      <left style="medium">
        <color rgb="FF0097E6"/>
      </left>
      <right style="hair">
        <color rgb="FF0097E6"/>
      </right>
      <top/>
      <bottom/>
      <diagonal/>
    </border>
    <border>
      <left style="thin">
        <color rgb="FF529E36"/>
      </left>
      <right style="thin">
        <color rgb="FF529E36"/>
      </right>
      <top/>
      <bottom style="thin">
        <color rgb="FF529E36"/>
      </bottom>
      <diagonal/>
    </border>
    <border>
      <left style="hair">
        <color rgb="FF529E36"/>
      </left>
      <right style="hair">
        <color rgb="FF529E36"/>
      </right>
      <top style="hair">
        <color rgb="FF529E36"/>
      </top>
      <bottom style="hair">
        <color rgb="FF529E36"/>
      </bottom>
      <diagonal/>
    </border>
    <border>
      <left style="hair">
        <color rgb="FF529E36"/>
      </left>
      <right/>
      <top style="hair">
        <color rgb="FF529E36"/>
      </top>
      <bottom/>
      <diagonal/>
    </border>
    <border>
      <left/>
      <right style="hair">
        <color rgb="FF529E36"/>
      </right>
      <top style="hair">
        <color rgb="FF529E36"/>
      </top>
      <bottom/>
      <diagonal/>
    </border>
    <border>
      <left style="hair">
        <color rgb="FF529E36"/>
      </left>
      <right/>
      <top/>
      <bottom/>
      <diagonal/>
    </border>
    <border>
      <left style="hair">
        <color rgb="FF529E36"/>
      </left>
      <right/>
      <top/>
      <bottom style="hair">
        <color rgb="FF529E36"/>
      </bottom>
      <diagonal/>
    </border>
    <border>
      <left/>
      <right style="hair">
        <color rgb="FF529E36"/>
      </right>
      <top/>
      <bottom style="hair">
        <color rgb="FF529E36"/>
      </bottom>
      <diagonal/>
    </border>
    <border>
      <left style="hair">
        <color rgb="FF529E36"/>
      </left>
      <right/>
      <top style="hair">
        <color rgb="FF529E36"/>
      </top>
      <bottom style="hair">
        <color rgb="FF529E36"/>
      </bottom>
      <diagonal/>
    </border>
    <border>
      <left/>
      <right style="hair">
        <color rgb="FF529E36"/>
      </right>
      <top style="hair">
        <color rgb="FF529E36"/>
      </top>
      <bottom style="hair">
        <color rgb="FF529E36"/>
      </bottom>
      <diagonal/>
    </border>
    <border>
      <left/>
      <right/>
      <top style="hair">
        <color rgb="FF529E36"/>
      </top>
      <bottom/>
      <diagonal/>
    </border>
    <border>
      <left style="hair">
        <color rgb="FF529E36"/>
      </left>
      <right style="hair">
        <color rgb="FF529E36"/>
      </right>
      <top/>
      <bottom style="hair">
        <color rgb="FF529E36"/>
      </bottom>
      <diagonal/>
    </border>
    <border>
      <left style="hair">
        <color rgb="FF529E36"/>
      </left>
      <right style="hair">
        <color rgb="FF529E36"/>
      </right>
      <top/>
      <bottom/>
      <diagonal/>
    </border>
    <border>
      <left/>
      <right/>
      <top style="medium">
        <color rgb="FF529E36"/>
      </top>
      <bottom style="hair">
        <color rgb="FF529E36"/>
      </bottom>
      <diagonal/>
    </border>
    <border>
      <left/>
      <right style="hair">
        <color rgb="FF529E36"/>
      </right>
      <top style="medium">
        <color rgb="FF529E36"/>
      </top>
      <bottom style="hair">
        <color rgb="FF529E36"/>
      </bottom>
      <diagonal/>
    </border>
    <border>
      <left/>
      <right/>
      <top style="hair">
        <color rgb="FF529E36"/>
      </top>
      <bottom style="hair">
        <color rgb="FF529E36"/>
      </bottom>
      <diagonal/>
    </border>
    <border>
      <left/>
      <right/>
      <top style="medium">
        <color rgb="FF0097E6"/>
      </top>
      <bottom style="hair">
        <color rgb="FF0097E6"/>
      </bottom>
      <diagonal/>
    </border>
    <border>
      <left/>
      <right style="hair">
        <color rgb="FF0097E6"/>
      </right>
      <top style="medium">
        <color rgb="FF0097E6"/>
      </top>
      <bottom style="hair">
        <color rgb="FF0097E6"/>
      </bottom>
      <diagonal/>
    </border>
    <border>
      <left/>
      <right/>
      <top style="hair">
        <color rgb="FF0097E6"/>
      </top>
      <bottom style="hair">
        <color rgb="FF0097E6"/>
      </bottom>
      <diagonal/>
    </border>
    <border>
      <left/>
      <right style="hair">
        <color rgb="FF0097E6"/>
      </right>
      <top style="hair">
        <color rgb="FF0097E6"/>
      </top>
      <bottom style="hair">
        <color rgb="FF0097E6"/>
      </bottom>
      <diagonal/>
    </border>
    <border>
      <left/>
      <right/>
      <top style="medium">
        <color rgb="FFD52B1E"/>
      </top>
      <bottom style="hair">
        <color rgb="FFD52B1E"/>
      </bottom>
      <diagonal/>
    </border>
    <border>
      <left/>
      <right style="hair">
        <color rgb="FFD52B1E"/>
      </right>
      <top style="medium">
        <color rgb="FFD52B1E"/>
      </top>
      <bottom style="hair">
        <color rgb="FFD52B1E"/>
      </bottom>
      <diagonal/>
    </border>
    <border>
      <left/>
      <right/>
      <top style="hair">
        <color rgb="FFD52B1E"/>
      </top>
      <bottom style="hair">
        <color rgb="FFD52B1E"/>
      </bottom>
      <diagonal/>
    </border>
    <border>
      <left/>
      <right style="hair">
        <color rgb="FFD52B1E"/>
      </right>
      <top style="hair">
        <color rgb="FFD52B1E"/>
      </top>
      <bottom style="hair">
        <color rgb="FFD52B1E"/>
      </bottom>
      <diagonal/>
    </border>
    <border>
      <left/>
      <right/>
      <top/>
      <bottom style="hair">
        <color rgb="FFD52B1E"/>
      </bottom>
      <diagonal/>
    </border>
    <border>
      <left/>
      <right style="hair">
        <color rgb="FFD52B1E"/>
      </right>
      <top/>
      <bottom style="hair">
        <color rgb="FFD52B1E"/>
      </bottom>
      <diagonal/>
    </border>
    <border>
      <left/>
      <right style="hair">
        <color rgb="FFD52B1E"/>
      </right>
      <top style="medium">
        <color rgb="FFFF0000"/>
      </top>
      <bottom style="hair">
        <color rgb="FFD52B1E"/>
      </bottom>
      <diagonal/>
    </border>
    <border>
      <left/>
      <right/>
      <top/>
      <bottom style="hair">
        <color rgb="FF0097E6"/>
      </bottom>
      <diagonal/>
    </border>
    <border>
      <left/>
      <right style="hair">
        <color rgb="FF0097E6"/>
      </right>
      <top/>
      <bottom style="hair">
        <color rgb="FF0097E6"/>
      </bottom>
      <diagonal/>
    </border>
    <border>
      <left style="hair">
        <color rgb="FF0097E6"/>
      </left>
      <right/>
      <top style="medium">
        <color rgb="FF0097E6"/>
      </top>
      <bottom style="hair">
        <color rgb="FF0097E6"/>
      </bottom>
      <diagonal/>
    </border>
    <border>
      <left style="hair">
        <color rgb="FF0097E6"/>
      </left>
      <right/>
      <top style="hair">
        <color rgb="FF0097E6"/>
      </top>
      <bottom/>
      <diagonal/>
    </border>
    <border>
      <left style="hair">
        <color rgb="FF0097E6"/>
      </left>
      <right/>
      <top style="hair">
        <color rgb="FF0097E6"/>
      </top>
      <bottom style="hair">
        <color rgb="FF0097E6"/>
      </bottom>
      <diagonal/>
    </border>
    <border>
      <left/>
      <right style="hair">
        <color rgb="FF0097E6"/>
      </right>
      <top style="hair">
        <color rgb="FF0097E6"/>
      </top>
      <bottom/>
      <diagonal/>
    </border>
    <border>
      <left/>
      <right/>
      <top style="hair">
        <color rgb="FF0097E6"/>
      </top>
      <bottom/>
      <diagonal/>
    </border>
    <border>
      <left/>
      <right/>
      <top/>
      <bottom style="hair">
        <color rgb="FF529E36"/>
      </bottom>
      <diagonal/>
    </border>
    <border>
      <left/>
      <right style="thick">
        <color rgb="FF529E36"/>
      </right>
      <top/>
      <bottom style="hair">
        <color rgb="FF529E36"/>
      </bottom>
      <diagonal/>
    </border>
    <border>
      <left/>
      <right style="thick">
        <color rgb="FF529E36"/>
      </right>
      <top style="hair">
        <color rgb="FF529E36"/>
      </top>
      <bottom style="hair">
        <color rgb="FF529E36"/>
      </bottom>
      <diagonal/>
    </border>
    <border>
      <left style="thick">
        <color rgb="FF529E36"/>
      </left>
      <right style="hair">
        <color rgb="FF529E36"/>
      </right>
      <top/>
      <bottom style="hair">
        <color rgb="FF529E36"/>
      </bottom>
      <diagonal/>
    </border>
    <border>
      <left style="thick">
        <color rgb="FF529E36"/>
      </left>
      <right style="hair">
        <color rgb="FF529E36"/>
      </right>
      <top style="hair">
        <color rgb="FF529E36"/>
      </top>
      <bottom style="hair">
        <color rgb="FF529E36"/>
      </bottom>
      <diagonal/>
    </border>
    <border>
      <left/>
      <right style="medium">
        <color rgb="FF529E36"/>
      </right>
      <top style="medium">
        <color rgb="FF529E36"/>
      </top>
      <bottom style="hair">
        <color rgb="FF529E36"/>
      </bottom>
      <diagonal/>
    </border>
    <border>
      <left style="medium">
        <color rgb="FF529E36"/>
      </left>
      <right style="hair">
        <color rgb="FF529E36"/>
      </right>
      <top style="medium">
        <color rgb="FF529E36"/>
      </top>
      <bottom style="hair">
        <color rgb="FF529E36"/>
      </bottom>
      <diagonal/>
    </border>
    <border>
      <left/>
      <right style="medium">
        <color rgb="FF529E36"/>
      </right>
      <top style="hair">
        <color rgb="FF529E36"/>
      </top>
      <bottom style="hair">
        <color rgb="FF529E36"/>
      </bottom>
      <diagonal/>
    </border>
    <border>
      <left style="medium">
        <color rgb="FF529E36"/>
      </left>
      <right style="hair">
        <color rgb="FF529E36"/>
      </right>
      <top style="hair">
        <color rgb="FF529E36"/>
      </top>
      <bottom style="hair">
        <color rgb="FF529E36"/>
      </bottom>
      <diagonal/>
    </border>
    <border>
      <left style="hair">
        <color rgb="FF529E36"/>
      </left>
      <right style="medium">
        <color rgb="FF529E36"/>
      </right>
      <top style="hair">
        <color rgb="FF529E36"/>
      </top>
      <bottom style="hair">
        <color rgb="FF529E36"/>
      </bottom>
      <diagonal/>
    </border>
    <border>
      <left/>
      <right/>
      <top style="medium">
        <color rgb="FFFF0000"/>
      </top>
      <bottom style="hair">
        <color rgb="FFD52B1E"/>
      </bottom>
      <diagonal/>
    </border>
    <border>
      <left/>
      <right style="medium">
        <color rgb="FFFF0000"/>
      </right>
      <top style="medium">
        <color rgb="FFFF0000"/>
      </top>
      <bottom style="hair">
        <color rgb="FFD52B1E"/>
      </bottom>
      <diagonal/>
    </border>
    <border>
      <left style="medium">
        <color rgb="FFFF0000"/>
      </left>
      <right style="hair">
        <color rgb="FFD52B1E"/>
      </right>
      <top style="medium">
        <color rgb="FFFF0000"/>
      </top>
      <bottom style="hair">
        <color rgb="FFD52B1E"/>
      </bottom>
      <diagonal/>
    </border>
    <border>
      <left/>
      <right style="medium">
        <color rgb="FFFF0000"/>
      </right>
      <top style="hair">
        <color rgb="FFD52B1E"/>
      </top>
      <bottom style="hair">
        <color rgb="FFD52B1E"/>
      </bottom>
      <diagonal/>
    </border>
    <border>
      <left style="medium">
        <color rgb="FFFF0000"/>
      </left>
      <right style="hair">
        <color rgb="FFD52B1E"/>
      </right>
      <top style="hair">
        <color rgb="FFD52B1E"/>
      </top>
      <bottom style="hair">
        <color rgb="FFD52B1E"/>
      </bottom>
      <diagonal/>
    </border>
    <border>
      <left style="hair">
        <color rgb="FFD52B1E"/>
      </left>
      <right/>
      <top style="medium">
        <color rgb="FFD52B1E"/>
      </top>
      <bottom style="hair">
        <color rgb="FFD52B1E"/>
      </bottom>
      <diagonal/>
    </border>
    <border>
      <left/>
      <right/>
      <top/>
      <bottom style="medium">
        <color rgb="FFD52B1E"/>
      </bottom>
      <diagonal/>
    </border>
    <border>
      <left/>
      <right style="medium">
        <color rgb="FFFF0000"/>
      </right>
      <top/>
      <bottom style="hair">
        <color rgb="FFD52B1E"/>
      </bottom>
      <diagonal/>
    </border>
    <border>
      <left style="medium">
        <color rgb="FFFF0000"/>
      </left>
      <right style="hair">
        <color rgb="FFD52B1E"/>
      </right>
      <top/>
      <bottom style="hair">
        <color rgb="FFD52B1E"/>
      </bottom>
      <diagonal/>
    </border>
    <border>
      <left style="hair">
        <color rgb="FFD52B1E"/>
      </left>
      <right style="medium">
        <color rgb="FFD52B1E"/>
      </right>
      <top style="medium">
        <color rgb="FFD52B1E"/>
      </top>
      <bottom style="hair">
        <color rgb="FFD52B1E"/>
      </bottom>
      <diagonal/>
    </border>
    <border>
      <left style="hair">
        <color rgb="FFD52B1E"/>
      </left>
      <right style="medium">
        <color rgb="FFD52B1E"/>
      </right>
      <top style="hair">
        <color rgb="FFD52B1E"/>
      </top>
      <bottom style="hair">
        <color rgb="FFD52B1E"/>
      </bottom>
      <diagonal/>
    </border>
    <border>
      <left style="medium">
        <color rgb="FFD52B1E"/>
      </left>
      <right style="hair">
        <color rgb="FFD52B1E"/>
      </right>
      <top style="medium">
        <color rgb="FFD52B1E"/>
      </top>
      <bottom style="hair">
        <color rgb="FFD52B1E"/>
      </bottom>
      <diagonal/>
    </border>
    <border>
      <left/>
      <right style="medium">
        <color rgb="FF0097E6"/>
      </right>
      <top style="medium">
        <color rgb="FF0097E6"/>
      </top>
      <bottom style="hair">
        <color rgb="FF0097E6"/>
      </bottom>
      <diagonal/>
    </border>
    <border>
      <left style="medium">
        <color rgb="FF0097E6"/>
      </left>
      <right style="hair">
        <color rgb="FF0097E6"/>
      </right>
      <top style="medium">
        <color rgb="FF0097E6"/>
      </top>
      <bottom style="hair">
        <color rgb="FF0097E6"/>
      </bottom>
      <diagonal/>
    </border>
    <border>
      <left/>
      <right style="medium">
        <color rgb="FF0097E6"/>
      </right>
      <top style="hair">
        <color rgb="FF0097E6"/>
      </top>
      <bottom style="hair">
        <color rgb="FF0097E6"/>
      </bottom>
      <diagonal/>
    </border>
    <border>
      <left style="medium">
        <color rgb="FF0097E6"/>
      </left>
      <right style="hair">
        <color rgb="FF0097E6"/>
      </right>
      <top style="hair">
        <color rgb="FF0097E6"/>
      </top>
      <bottom style="hair">
        <color rgb="FF0097E6"/>
      </bottom>
      <diagonal/>
    </border>
    <border>
      <left/>
      <right style="medium">
        <color rgb="FF0097E6"/>
      </right>
      <top style="hair">
        <color rgb="FF0097E6"/>
      </top>
      <bottom/>
      <diagonal/>
    </border>
    <border>
      <left style="medium">
        <color rgb="FF0097E6"/>
      </left>
      <right style="hair">
        <color rgb="FF0097E6"/>
      </right>
      <top style="hair">
        <color rgb="FF0097E6"/>
      </top>
      <bottom/>
      <diagonal/>
    </border>
    <border>
      <left style="hair">
        <color rgb="FF0097E6"/>
      </left>
      <right/>
      <top/>
      <bottom style="hair">
        <color rgb="FF0097E6"/>
      </bottom>
      <diagonal/>
    </border>
    <border>
      <left style="medium">
        <color rgb="FF0097E6"/>
      </left>
      <right/>
      <top style="hair">
        <color rgb="FF0097E6"/>
      </top>
      <bottom/>
      <diagonal/>
    </border>
    <border>
      <left style="hair">
        <color rgb="FF0097E6"/>
      </left>
      <right style="medium">
        <color rgb="FF0097E6"/>
      </right>
      <top style="medium">
        <color rgb="FF0097E6"/>
      </top>
      <bottom style="hair">
        <color rgb="FF0097E6"/>
      </bottom>
      <diagonal/>
    </border>
    <border>
      <left style="hair">
        <color rgb="FF0097E6"/>
      </left>
      <right style="medium">
        <color rgb="FF0097E6"/>
      </right>
      <top style="hair">
        <color rgb="FF0097E6"/>
      </top>
      <bottom style="hair">
        <color rgb="FF0097E6"/>
      </bottom>
      <diagonal/>
    </border>
    <border>
      <left style="hair">
        <color rgb="FF0097E6"/>
      </left>
      <right style="medium">
        <color rgb="FF0097E6"/>
      </right>
      <top style="hair">
        <color rgb="FF0097E6"/>
      </top>
      <bottom/>
      <diagonal/>
    </border>
    <border>
      <left style="hair">
        <color rgb="FF0097E6"/>
      </left>
      <right style="medium">
        <color rgb="FF0097E6"/>
      </right>
      <top/>
      <bottom style="hair">
        <color rgb="FF0097E6"/>
      </bottom>
      <diagonal/>
    </border>
    <border>
      <left/>
      <right style="hair">
        <color rgb="FFD52B1E"/>
      </right>
      <top style="hair">
        <color rgb="FFD52B1E"/>
      </top>
      <bottom/>
      <diagonal/>
    </border>
    <border>
      <left/>
      <right/>
      <top style="hair">
        <color rgb="FFD52B1E"/>
      </top>
      <bottom/>
      <diagonal/>
    </border>
    <border>
      <left style="hair">
        <color rgb="FFD52B1E"/>
      </left>
      <right style="medium">
        <color rgb="FFFF0000"/>
      </right>
      <top/>
      <bottom style="hair">
        <color rgb="FFD52B1E"/>
      </bottom>
      <diagonal/>
    </border>
    <border>
      <left style="hair">
        <color rgb="FFD52B1E"/>
      </left>
      <right style="medium">
        <color rgb="FFFF0000"/>
      </right>
      <top style="hair">
        <color rgb="FFD52B1E"/>
      </top>
      <bottom style="hair">
        <color rgb="FFD52B1E"/>
      </bottom>
      <diagonal/>
    </border>
    <border>
      <left style="hair">
        <color rgb="FFD52B1E"/>
      </left>
      <right/>
      <top/>
      <bottom style="hair">
        <color rgb="FFD52B1E"/>
      </bottom>
      <diagonal/>
    </border>
    <border>
      <left style="hair">
        <color rgb="FFD52B1E"/>
      </left>
      <right/>
      <top style="hair">
        <color rgb="FFD52B1E"/>
      </top>
      <bottom style="hair">
        <color rgb="FFD52B1E"/>
      </bottom>
      <diagonal/>
    </border>
    <border>
      <left style="hair">
        <color rgb="FFD52B1E"/>
      </left>
      <right style="medium">
        <color rgb="FFFF0000"/>
      </right>
      <top style="medium">
        <color rgb="FFFF0000"/>
      </top>
      <bottom style="hair">
        <color rgb="FFD52B1E"/>
      </bottom>
      <diagonal/>
    </border>
    <border>
      <left/>
      <right style="medium">
        <color rgb="FFD52B1E"/>
      </right>
      <top style="hair">
        <color rgb="FFD52B1E"/>
      </top>
      <bottom/>
      <diagonal/>
    </border>
    <border>
      <left style="medium">
        <color rgb="FFD52B1E"/>
      </left>
      <right/>
      <top style="hair">
        <color rgb="FFD52B1E"/>
      </top>
      <bottom/>
      <diagonal/>
    </border>
    <border>
      <left style="hair">
        <color rgb="FFD52B1E"/>
      </left>
      <right/>
      <top style="medium">
        <color rgb="FFFF0000"/>
      </top>
      <bottom style="hair">
        <color rgb="FFD52B1E"/>
      </bottom>
      <diagonal/>
    </border>
    <border>
      <left style="hair">
        <color rgb="FFD52B1E"/>
      </left>
      <right/>
      <top style="hair">
        <color rgb="FFD52B1E"/>
      </top>
      <bottom/>
      <diagonal/>
    </border>
    <border>
      <left/>
      <right style="medium">
        <color rgb="FF529E36"/>
      </right>
      <top style="hair">
        <color rgb="FF529E36"/>
      </top>
      <bottom/>
      <diagonal/>
    </border>
    <border>
      <left style="hair">
        <color rgb="FF529E36"/>
      </left>
      <right style="medium">
        <color rgb="FF529E36"/>
      </right>
      <top/>
      <bottom style="hair">
        <color rgb="FF529E36"/>
      </bottom>
      <diagonal/>
    </border>
    <border>
      <left style="medium">
        <color rgb="FF529E36"/>
      </left>
      <right style="hair">
        <color rgb="FF529E36"/>
      </right>
      <top style="hair">
        <color rgb="FF529E36"/>
      </top>
      <bottom/>
      <diagonal/>
    </border>
    <border>
      <left style="medium">
        <color rgb="FF529E36"/>
      </left>
      <right/>
      <top style="hair">
        <color rgb="FF529E36"/>
      </top>
      <bottom/>
      <diagonal/>
    </border>
    <border>
      <left style="hair">
        <color rgb="FF529E36"/>
      </left>
      <right/>
      <top style="medium">
        <color rgb="FF529E36"/>
      </top>
      <bottom style="hair">
        <color rgb="FF529E36"/>
      </bottom>
      <diagonal/>
    </border>
    <border>
      <left style="hair">
        <color rgb="FF529E36"/>
      </left>
      <right style="medium">
        <color rgb="FF529E36"/>
      </right>
      <top style="medium">
        <color rgb="FF529E36"/>
      </top>
      <bottom style="hair">
        <color rgb="FF529E36"/>
      </bottom>
      <diagonal/>
    </border>
    <border>
      <left style="medium">
        <color rgb="FFFF0000"/>
      </left>
      <right style="hair">
        <color rgb="FFD52B1E"/>
      </right>
      <top style="hair">
        <color rgb="FFD52B1E"/>
      </top>
      <bottom/>
      <diagonal/>
    </border>
    <border>
      <left style="hair">
        <color rgb="FF529E36"/>
      </left>
      <right style="medium">
        <color rgb="FF529E36"/>
      </right>
      <top style="hair">
        <color rgb="FF529E36"/>
      </top>
      <bottom/>
      <diagonal/>
    </border>
    <border>
      <left style="medium">
        <color rgb="FF529E36"/>
      </left>
      <right style="hair">
        <color rgb="FF529E36"/>
      </right>
      <top/>
      <bottom style="hair">
        <color rgb="FF529E36"/>
      </bottom>
      <diagonal/>
    </border>
    <border>
      <left style="medium">
        <color rgb="FF0097E6"/>
      </left>
      <right style="hair">
        <color rgb="FF0097E6"/>
      </right>
      <top/>
      <bottom style="hair">
        <color rgb="FF0097E6"/>
      </bottom>
      <diagonal/>
    </border>
    <border>
      <left style="hair">
        <color rgb="FFD52B1E"/>
      </left>
      <right style="medium">
        <color rgb="FFFF0000"/>
      </right>
      <top style="hair">
        <color rgb="FFD52B1E"/>
      </top>
      <bottom/>
      <diagonal/>
    </border>
    <border>
      <left style="medium">
        <color rgb="FFD52B1E"/>
      </left>
      <right style="hair">
        <color rgb="FFD52B1E"/>
      </right>
      <top/>
      <bottom/>
      <diagonal/>
    </border>
    <border>
      <left/>
      <right/>
      <top style="hair">
        <color rgb="FF529E36"/>
      </top>
      <bottom style="hair">
        <color rgb="FF0097E6"/>
      </bottom>
      <diagonal/>
    </border>
    <border>
      <left/>
      <right style="hair">
        <color rgb="FF0097E6"/>
      </right>
      <top style="hair">
        <color rgb="FF529E36"/>
      </top>
      <bottom style="hair">
        <color rgb="FF0097E6"/>
      </bottom>
      <diagonal/>
    </border>
    <border>
      <left/>
      <right/>
      <top/>
      <bottom style="thin">
        <color rgb="FF0097E6"/>
      </bottom>
      <diagonal/>
    </border>
    <border>
      <left/>
      <right/>
      <top style="thin">
        <color rgb="FF0097E6"/>
      </top>
      <bottom/>
      <diagonal/>
    </border>
    <border>
      <left style="thin">
        <color rgb="FF0097E6"/>
      </left>
      <right style="thin">
        <color rgb="FF0097E6"/>
      </right>
      <top style="thin">
        <color rgb="FF0097E6"/>
      </top>
      <bottom style="thin">
        <color rgb="FF0097E6"/>
      </bottom>
      <diagonal/>
    </border>
  </borders>
  <cellStyleXfs count="1">
    <xf numFmtId="0" fontId="0" fillId="0" borderId="0"/>
  </cellStyleXfs>
  <cellXfs count="373">
    <xf numFmtId="0" fontId="0" fillId="0" borderId="0" xfId="0" applyFont="1" applyAlignment="1"/>
    <xf numFmtId="0" fontId="1" fillId="0" borderId="0" xfId="0" applyFont="1"/>
    <xf numFmtId="0" fontId="2" fillId="0" borderId="0" xfId="0" applyFont="1"/>
    <xf numFmtId="0" fontId="3" fillId="0" borderId="0" xfId="0" applyFont="1" applyAlignment="1">
      <alignment horizontal="center"/>
    </xf>
    <xf numFmtId="0" fontId="4" fillId="0" borderId="0" xfId="0" applyFont="1"/>
    <xf numFmtId="0" fontId="5" fillId="0" borderId="0" xfId="0" applyFont="1" applyAlignment="1">
      <alignment horizontal="left"/>
    </xf>
    <xf numFmtId="0" fontId="6" fillId="0" borderId="0" xfId="0" applyFont="1" applyAlignment="1">
      <alignment horizontal="left" vertical="center"/>
    </xf>
    <xf numFmtId="0" fontId="7" fillId="0" borderId="0" xfId="0" applyFont="1"/>
    <xf numFmtId="0" fontId="8" fillId="0" borderId="0" xfId="0" applyFont="1" applyAlignment="1">
      <alignment horizontal="center" vertical="center"/>
    </xf>
    <xf numFmtId="0" fontId="3" fillId="0" borderId="0" xfId="0" applyFont="1" applyAlignment="1">
      <alignment horizontal="center"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center" vertical="center"/>
    </xf>
    <xf numFmtId="0" fontId="14" fillId="0" borderId="0" xfId="0" applyFont="1" applyAlignment="1">
      <alignment horizontal="left"/>
    </xf>
    <xf numFmtId="0" fontId="3" fillId="0" borderId="0" xfId="0" applyFont="1" applyAlignment="1">
      <alignment horizontal="left"/>
    </xf>
    <xf numFmtId="0" fontId="14" fillId="0" borderId="0" xfId="0" applyFont="1" applyAlignment="1">
      <alignment horizontal="left" vertical="top"/>
    </xf>
    <xf numFmtId="0" fontId="15" fillId="0" borderId="0" xfId="0" applyFont="1"/>
    <xf numFmtId="0" fontId="16" fillId="0" borderId="0" xfId="0" applyFont="1" applyAlignment="1">
      <alignment horizontal="left"/>
    </xf>
    <xf numFmtId="0" fontId="17" fillId="0" borderId="0" xfId="0" applyFont="1" applyAlignment="1">
      <alignment horizontal="left"/>
    </xf>
    <xf numFmtId="0" fontId="20" fillId="0" borderId="0" xfId="0" applyFont="1"/>
    <xf numFmtId="0" fontId="13" fillId="0" borderId="0" xfId="0" applyFont="1" applyAlignment="1">
      <alignment horizontal="center"/>
    </xf>
    <xf numFmtId="0" fontId="11" fillId="0" borderId="0" xfId="0" applyFont="1" applyAlignment="1">
      <alignment horizontal="center"/>
    </xf>
    <xf numFmtId="0" fontId="21" fillId="0" borderId="0" xfId="0" applyFont="1"/>
    <xf numFmtId="0" fontId="11" fillId="0" borderId="0" xfId="0" applyFont="1" applyAlignment="1">
      <alignment horizontal="center" vertical="center"/>
    </xf>
    <xf numFmtId="0" fontId="22" fillId="0" borderId="0" xfId="0" applyFont="1" applyAlignment="1">
      <alignment horizontal="left" vertical="center" wrapText="1"/>
    </xf>
    <xf numFmtId="0" fontId="11" fillId="0" borderId="0" xfId="0" applyFont="1" applyAlignment="1">
      <alignment horizontal="center" vertical="center"/>
    </xf>
    <xf numFmtId="0" fontId="23" fillId="0" borderId="0" xfId="0" applyFont="1" applyAlignment="1">
      <alignment wrapText="1"/>
    </xf>
    <xf numFmtId="0" fontId="24" fillId="0" borderId="0" xfId="0" applyFont="1" applyAlignment="1">
      <alignment vertical="center" wrapText="1"/>
    </xf>
    <xf numFmtId="0" fontId="25" fillId="0" borderId="0" xfId="0" applyFont="1" applyAlignment="1">
      <alignment horizontal="right" vertical="center" wrapText="1"/>
    </xf>
    <xf numFmtId="0" fontId="26" fillId="0" borderId="0" xfId="0" applyFont="1" applyAlignment="1">
      <alignment horizontal="center" vertical="center"/>
    </xf>
    <xf numFmtId="0" fontId="27" fillId="0" borderId="0" xfId="0" applyFont="1" applyAlignment="1">
      <alignment horizontal="right" vertical="center" wrapText="1"/>
    </xf>
    <xf numFmtId="0" fontId="28" fillId="0" borderId="0" xfId="0" applyFont="1" applyAlignment="1">
      <alignment horizontal="center" vertical="center"/>
    </xf>
    <xf numFmtId="0" fontId="30" fillId="0" borderId="0" xfId="0" applyFont="1"/>
    <xf numFmtId="0" fontId="33" fillId="3" borderId="4" xfId="0" applyFont="1" applyFill="1" applyBorder="1" applyAlignment="1">
      <alignment vertical="top"/>
    </xf>
    <xf numFmtId="0" fontId="34" fillId="3" borderId="5" xfId="0" applyFont="1" applyFill="1" applyBorder="1"/>
    <xf numFmtId="0" fontId="35" fillId="3" borderId="5" xfId="0" applyFont="1" applyFill="1" applyBorder="1"/>
    <xf numFmtId="0" fontId="35" fillId="3" borderId="6" xfId="0" applyFont="1" applyFill="1" applyBorder="1"/>
    <xf numFmtId="0" fontId="35" fillId="2" borderId="1" xfId="0" applyFont="1" applyFill="1" applyBorder="1"/>
    <xf numFmtId="0" fontId="35" fillId="2" borderId="2" xfId="0" applyFont="1" applyFill="1" applyBorder="1"/>
    <xf numFmtId="164" fontId="35" fillId="2" borderId="2" xfId="0" applyNumberFormat="1" applyFont="1" applyFill="1" applyBorder="1"/>
    <xf numFmtId="0" fontId="35" fillId="2" borderId="3" xfId="0" applyFont="1" applyFill="1" applyBorder="1"/>
    <xf numFmtId="0" fontId="35" fillId="3" borderId="7" xfId="0" applyFont="1" applyFill="1" applyBorder="1"/>
    <xf numFmtId="0" fontId="35" fillId="3" borderId="0" xfId="0" applyFont="1" applyFill="1"/>
    <xf numFmtId="164" fontId="35" fillId="3" borderId="0" xfId="0" applyNumberFormat="1" applyFont="1" applyFill="1"/>
    <xf numFmtId="0" fontId="35" fillId="3" borderId="8" xfId="0" applyFont="1" applyFill="1" applyBorder="1"/>
    <xf numFmtId="0" fontId="35" fillId="0" borderId="9" xfId="0" applyFont="1" applyBorder="1"/>
    <xf numFmtId="0" fontId="35" fillId="0" borderId="0" xfId="0" applyFont="1"/>
    <xf numFmtId="164" fontId="35" fillId="0" borderId="0" xfId="0" applyNumberFormat="1" applyFont="1"/>
    <xf numFmtId="0" fontId="35" fillId="0" borderId="10" xfId="0" applyFont="1" applyBorder="1"/>
    <xf numFmtId="0" fontId="35" fillId="0" borderId="7" xfId="0" applyFont="1" applyBorder="1"/>
    <xf numFmtId="0" fontId="35" fillId="0" borderId="8" xfId="0" applyFont="1" applyBorder="1"/>
    <xf numFmtId="0" fontId="38" fillId="0" borderId="9" xfId="0" applyFont="1" applyBorder="1"/>
    <xf numFmtId="0" fontId="36" fillId="4" borderId="0" xfId="0" applyFont="1" applyFill="1" applyAlignment="1">
      <alignment horizontal="center"/>
    </xf>
    <xf numFmtId="37" fontId="35" fillId="0" borderId="0" xfId="0" applyNumberFormat="1" applyFont="1" applyAlignment="1">
      <alignment horizontal="center"/>
    </xf>
    <xf numFmtId="0" fontId="38" fillId="0" borderId="7" xfId="0" applyFont="1" applyBorder="1"/>
    <xf numFmtId="37" fontId="35" fillId="0" borderId="13" xfId="0" applyNumberFormat="1" applyFont="1" applyBorder="1" applyAlignment="1">
      <alignment horizontal="center"/>
    </xf>
    <xf numFmtId="0" fontId="36" fillId="0" borderId="0" xfId="0" applyFont="1" applyAlignment="1">
      <alignment horizontal="center"/>
    </xf>
    <xf numFmtId="0" fontId="37" fillId="0" borderId="0" xfId="0" applyFont="1" applyAlignment="1">
      <alignment horizontal="center"/>
    </xf>
    <xf numFmtId="0" fontId="37" fillId="0" borderId="0" xfId="0" applyFont="1" applyAlignment="1">
      <alignment horizontal="right"/>
    </xf>
    <xf numFmtId="37" fontId="39" fillId="0" borderId="0" xfId="0" applyNumberFormat="1" applyFont="1" applyAlignment="1">
      <alignment horizontal="center"/>
    </xf>
    <xf numFmtId="0" fontId="36" fillId="0" borderId="0" xfId="0" applyFont="1" applyAlignment="1">
      <alignment horizontal="right"/>
    </xf>
    <xf numFmtId="37" fontId="40" fillId="0" borderId="0" xfId="0" applyNumberFormat="1" applyFont="1" applyAlignment="1">
      <alignment horizontal="center"/>
    </xf>
    <xf numFmtId="0" fontId="35" fillId="0" borderId="14" xfId="0" applyFont="1" applyBorder="1"/>
    <xf numFmtId="0" fontId="35" fillId="0" borderId="15" xfId="0" applyFont="1" applyBorder="1"/>
    <xf numFmtId="0" fontId="35" fillId="0" borderId="16" xfId="0" applyFont="1" applyBorder="1"/>
    <xf numFmtId="0" fontId="41" fillId="5" borderId="17" xfId="0" applyFont="1" applyFill="1" applyBorder="1" applyAlignment="1">
      <alignment vertical="top"/>
    </xf>
    <xf numFmtId="0" fontId="34" fillId="5" borderId="18" xfId="0" applyFont="1" applyFill="1" applyBorder="1"/>
    <xf numFmtId="0" fontId="35" fillId="5" borderId="18" xfId="0" applyFont="1" applyFill="1" applyBorder="1"/>
    <xf numFmtId="0" fontId="35" fillId="5" borderId="19" xfId="0" applyFont="1" applyFill="1" applyBorder="1"/>
    <xf numFmtId="0" fontId="35" fillId="5" borderId="20" xfId="0" applyFont="1" applyFill="1" applyBorder="1"/>
    <xf numFmtId="0" fontId="35" fillId="5" borderId="0" xfId="0" applyFont="1" applyFill="1"/>
    <xf numFmtId="164" fontId="35" fillId="5" borderId="0" xfId="0" applyNumberFormat="1" applyFont="1" applyFill="1"/>
    <xf numFmtId="0" fontId="35" fillId="5" borderId="21" xfId="0" applyFont="1" applyFill="1" applyBorder="1"/>
    <xf numFmtId="0" fontId="35" fillId="0" borderId="20" xfId="0" applyFont="1" applyBorder="1"/>
    <xf numFmtId="0" fontId="35" fillId="0" borderId="21" xfId="0" applyFont="1" applyBorder="1"/>
    <xf numFmtId="0" fontId="38" fillId="0" borderId="20" xfId="0" applyFont="1" applyBorder="1"/>
    <xf numFmtId="37" fontId="35" fillId="0" borderId="22" xfId="0" applyNumberFormat="1" applyFont="1" applyBorder="1" applyAlignment="1">
      <alignment horizontal="center"/>
    </xf>
    <xf numFmtId="0" fontId="24" fillId="0" borderId="0" xfId="0" applyFont="1" applyAlignment="1">
      <alignment horizontal="center"/>
    </xf>
    <xf numFmtId="0" fontId="24" fillId="0" borderId="0" xfId="0" applyFont="1" applyAlignment="1">
      <alignment horizontal="right"/>
    </xf>
    <xf numFmtId="37" fontId="42" fillId="0" borderId="0" xfId="0" applyNumberFormat="1" applyFont="1" applyAlignment="1">
      <alignment horizontal="center"/>
    </xf>
    <xf numFmtId="0" fontId="43" fillId="2" borderId="0" xfId="0" applyFont="1" applyFill="1" applyAlignment="1">
      <alignment horizontal="right"/>
    </xf>
    <xf numFmtId="37" fontId="44" fillId="4" borderId="0" xfId="0" applyNumberFormat="1" applyFont="1" applyFill="1" applyAlignment="1">
      <alignment horizontal="center"/>
    </xf>
    <xf numFmtId="0" fontId="43" fillId="5" borderId="0" xfId="0" applyFont="1" applyFill="1" applyAlignment="1">
      <alignment horizontal="right"/>
    </xf>
    <xf numFmtId="37" fontId="45" fillId="4" borderId="0" xfId="0" applyNumberFormat="1" applyFont="1" applyFill="1" applyAlignment="1">
      <alignment horizontal="center"/>
    </xf>
    <xf numFmtId="0" fontId="35" fillId="0" borderId="23" xfId="0" applyFont="1" applyBorder="1"/>
    <xf numFmtId="0" fontId="35" fillId="0" borderId="24" xfId="0" applyFont="1" applyBorder="1"/>
    <xf numFmtId="0" fontId="35" fillId="0" borderId="24" xfId="0" applyFont="1" applyBorder="1" applyAlignment="1">
      <alignment horizontal="left"/>
    </xf>
    <xf numFmtId="0" fontId="35" fillId="0" borderId="25" xfId="0" applyFont="1" applyBorder="1"/>
    <xf numFmtId="0" fontId="35" fillId="0" borderId="26" xfId="0" applyFont="1" applyBorder="1"/>
    <xf numFmtId="0" fontId="46" fillId="5" borderId="27" xfId="0" applyFont="1" applyFill="1" applyBorder="1" applyAlignment="1">
      <alignment horizontal="right"/>
    </xf>
    <xf numFmtId="0" fontId="35" fillId="4" borderId="27" xfId="0" applyFont="1" applyFill="1" applyBorder="1" applyAlignment="1">
      <alignment horizontal="left"/>
    </xf>
    <xf numFmtId="0" fontId="35" fillId="0" borderId="28" xfId="0" applyFont="1" applyBorder="1"/>
    <xf numFmtId="37" fontId="46" fillId="0" borderId="0" xfId="0" applyNumberFormat="1" applyFont="1"/>
    <xf numFmtId="0" fontId="46" fillId="0" borderId="0" xfId="0" applyFont="1"/>
    <xf numFmtId="0" fontId="47" fillId="2" borderId="29" xfId="0" applyFont="1" applyFill="1" applyBorder="1" applyAlignment="1">
      <alignment vertical="top"/>
    </xf>
    <xf numFmtId="0" fontId="34" fillId="2" borderId="30" xfId="0" applyFont="1" applyFill="1" applyBorder="1"/>
    <xf numFmtId="0" fontId="35" fillId="2" borderId="30" xfId="0" applyFont="1" applyFill="1" applyBorder="1"/>
    <xf numFmtId="0" fontId="35" fillId="2" borderId="31" xfId="0" applyFont="1" applyFill="1" applyBorder="1"/>
    <xf numFmtId="0" fontId="48" fillId="5" borderId="32" xfId="0" applyFont="1" applyFill="1" applyBorder="1" applyAlignment="1">
      <alignment vertical="top"/>
    </xf>
    <xf numFmtId="0" fontId="34" fillId="5" borderId="33" xfId="0" applyFont="1" applyFill="1" applyBorder="1"/>
    <xf numFmtId="0" fontId="35" fillId="5" borderId="33" xfId="0" applyFont="1" applyFill="1" applyBorder="1"/>
    <xf numFmtId="0" fontId="30" fillId="5" borderId="34" xfId="0" applyFont="1" applyFill="1" applyBorder="1"/>
    <xf numFmtId="0" fontId="35" fillId="5" borderId="35" xfId="0" applyFont="1" applyFill="1" applyBorder="1"/>
    <xf numFmtId="0" fontId="35" fillId="5" borderId="36" xfId="0" applyFont="1" applyFill="1" applyBorder="1"/>
    <xf numFmtId="164" fontId="35" fillId="5" borderId="36" xfId="0" applyNumberFormat="1" applyFont="1" applyFill="1" applyBorder="1"/>
    <xf numFmtId="0" fontId="30" fillId="5" borderId="37" xfId="0" applyFont="1" applyFill="1" applyBorder="1"/>
    <xf numFmtId="0" fontId="35" fillId="0" borderId="38" xfId="0" applyFont="1" applyBorder="1"/>
    <xf numFmtId="0" fontId="30" fillId="0" borderId="37" xfId="0" applyFont="1" applyBorder="1"/>
    <xf numFmtId="0" fontId="38" fillId="0" borderId="40" xfId="0" applyFont="1" applyBorder="1"/>
    <xf numFmtId="0" fontId="38" fillId="0" borderId="0" xfId="0" applyFont="1"/>
    <xf numFmtId="0" fontId="49" fillId="5" borderId="41" xfId="0" applyFont="1" applyFill="1" applyBorder="1" applyAlignment="1">
      <alignment vertical="top"/>
    </xf>
    <xf numFmtId="0" fontId="34" fillId="5" borderId="42" xfId="0" applyFont="1" applyFill="1" applyBorder="1"/>
    <xf numFmtId="0" fontId="35" fillId="5" borderId="42" xfId="0" applyFont="1" applyFill="1" applyBorder="1"/>
    <xf numFmtId="0" fontId="35" fillId="5" borderId="43" xfId="0" applyFont="1" applyFill="1" applyBorder="1"/>
    <xf numFmtId="0" fontId="35" fillId="5" borderId="38" xfId="0" applyFont="1" applyFill="1" applyBorder="1"/>
    <xf numFmtId="0" fontId="35" fillId="0" borderId="0" xfId="0" applyFont="1" applyAlignment="1">
      <alignment horizontal="center"/>
    </xf>
    <xf numFmtId="0" fontId="35" fillId="0" borderId="0" xfId="0" applyFont="1" applyAlignment="1">
      <alignment horizontal="left"/>
    </xf>
    <xf numFmtId="0" fontId="35" fillId="0" borderId="44" xfId="0" applyFont="1" applyBorder="1"/>
    <xf numFmtId="0" fontId="35" fillId="0" borderId="45" xfId="0" applyFont="1" applyBorder="1"/>
    <xf numFmtId="0" fontId="30" fillId="0" borderId="46" xfId="0" applyFont="1" applyBorder="1"/>
    <xf numFmtId="0" fontId="21" fillId="4" borderId="0" xfId="0" applyFont="1" applyFill="1"/>
    <xf numFmtId="0" fontId="51" fillId="0" borderId="0" xfId="0" applyFont="1" applyAlignment="1">
      <alignment horizontal="right"/>
    </xf>
    <xf numFmtId="0" fontId="51" fillId="0" borderId="0" xfId="0" applyFont="1" applyAlignment="1">
      <alignment horizontal="left"/>
    </xf>
    <xf numFmtId="0" fontId="54" fillId="0" borderId="0" xfId="0" applyFont="1" applyAlignment="1">
      <alignment horizontal="right"/>
    </xf>
    <xf numFmtId="0" fontId="50" fillId="0" borderId="0" xfId="0" applyFont="1" applyAlignment="1">
      <alignment horizontal="center" vertical="center" wrapText="1"/>
    </xf>
    <xf numFmtId="0" fontId="58" fillId="0" borderId="0" xfId="0" applyFont="1" applyAlignment="1">
      <alignment horizontal="left" vertical="top" wrapText="1"/>
    </xf>
    <xf numFmtId="0" fontId="59" fillId="0" borderId="0" xfId="0" applyFont="1"/>
    <xf numFmtId="0" fontId="22" fillId="0" borderId="0" xfId="0" applyFont="1" applyAlignment="1">
      <alignment horizontal="left" vertical="center"/>
    </xf>
    <xf numFmtId="0" fontId="30" fillId="4" borderId="0" xfId="0" applyFont="1" applyFill="1"/>
    <xf numFmtId="0" fontId="35" fillId="5" borderId="47" xfId="0" applyFont="1" applyFill="1" applyBorder="1"/>
    <xf numFmtId="0" fontId="35" fillId="5" borderId="48" xfId="0" applyFont="1" applyFill="1" applyBorder="1"/>
    <xf numFmtId="0" fontId="38" fillId="0" borderId="10" xfId="0" applyFont="1" applyBorder="1"/>
    <xf numFmtId="0" fontId="38" fillId="0" borderId="8" xfId="0" applyFont="1" applyBorder="1"/>
    <xf numFmtId="0" fontId="61" fillId="0" borderId="0" xfId="0" applyFont="1"/>
    <xf numFmtId="0" fontId="38" fillId="0" borderId="52" xfId="0" applyFont="1" applyBorder="1"/>
    <xf numFmtId="37" fontId="39" fillId="4" borderId="54" xfId="0" applyNumberFormat="1" applyFont="1" applyFill="1" applyBorder="1" applyAlignment="1">
      <alignment horizontal="center"/>
    </xf>
    <xf numFmtId="37" fontId="39" fillId="4" borderId="0" xfId="0" applyNumberFormat="1" applyFont="1" applyFill="1" applyAlignment="1">
      <alignment horizontal="center"/>
    </xf>
    <xf numFmtId="37" fontId="42" fillId="4" borderId="51" xfId="0" applyNumberFormat="1" applyFont="1" applyFill="1" applyBorder="1" applyAlignment="1">
      <alignment horizontal="center"/>
    </xf>
    <xf numFmtId="37" fontId="42" fillId="4" borderId="0" xfId="0" applyNumberFormat="1" applyFont="1" applyFill="1" applyAlignment="1">
      <alignment horizontal="center"/>
    </xf>
    <xf numFmtId="37" fontId="21" fillId="0" borderId="0" xfId="0" applyNumberFormat="1" applyFont="1" applyAlignment="1">
      <alignment horizontal="center"/>
    </xf>
    <xf numFmtId="0" fontId="46" fillId="0" borderId="0" xfId="0" applyFont="1" applyAlignment="1">
      <alignment horizontal="center"/>
    </xf>
    <xf numFmtId="37" fontId="46" fillId="0" borderId="0" xfId="0" applyNumberFormat="1" applyFont="1" applyAlignment="1">
      <alignment horizontal="center"/>
    </xf>
    <xf numFmtId="37" fontId="40" fillId="4" borderId="49" xfId="0" applyNumberFormat="1" applyFont="1" applyFill="1" applyBorder="1" applyAlignment="1">
      <alignment horizontal="center"/>
    </xf>
    <xf numFmtId="37" fontId="40" fillId="4" borderId="0" xfId="0" applyNumberFormat="1" applyFont="1" applyFill="1" applyAlignment="1">
      <alignment horizontal="center"/>
    </xf>
    <xf numFmtId="0" fontId="38" fillId="0" borderId="21" xfId="0" applyFont="1" applyBorder="1"/>
    <xf numFmtId="0" fontId="62" fillId="0" borderId="0" xfId="0" applyFont="1" applyAlignment="1">
      <alignment vertical="top"/>
    </xf>
    <xf numFmtId="0" fontId="46" fillId="2" borderId="0" xfId="0" applyFont="1" applyFill="1" applyAlignment="1">
      <alignment horizontal="right"/>
    </xf>
    <xf numFmtId="0" fontId="46" fillId="2" borderId="0" xfId="0" quotePrefix="1" applyFont="1" applyFill="1"/>
    <xf numFmtId="37" fontId="36" fillId="4" borderId="0" xfId="0" applyNumberFormat="1" applyFont="1" applyFill="1" applyAlignment="1">
      <alignment horizontal="center"/>
    </xf>
    <xf numFmtId="0" fontId="46" fillId="5" borderId="0" xfId="0" quotePrefix="1" applyFont="1" applyFill="1"/>
    <xf numFmtId="37" fontId="24" fillId="4" borderId="0" xfId="0" applyNumberFormat="1" applyFont="1" applyFill="1" applyAlignment="1">
      <alignment horizontal="center"/>
    </xf>
    <xf numFmtId="0" fontId="35" fillId="0" borderId="27" xfId="0" applyFont="1" applyBorder="1"/>
    <xf numFmtId="0" fontId="35" fillId="0" borderId="56" xfId="0" applyFont="1" applyBorder="1"/>
    <xf numFmtId="37" fontId="63" fillId="0" borderId="0" xfId="0" applyNumberFormat="1" applyFont="1" applyAlignment="1">
      <alignment horizontal="center"/>
    </xf>
    <xf numFmtId="0" fontId="63" fillId="0" borderId="0" xfId="0" applyFont="1" applyAlignment="1">
      <alignment horizontal="center"/>
    </xf>
    <xf numFmtId="0" fontId="30" fillId="0" borderId="0" xfId="0" applyFont="1" applyAlignment="1">
      <alignment horizontal="right"/>
    </xf>
    <xf numFmtId="0" fontId="35" fillId="0" borderId="58" xfId="0" applyFont="1" applyBorder="1"/>
    <xf numFmtId="0" fontId="54" fillId="0" borderId="59" xfId="0" applyFont="1" applyBorder="1"/>
    <xf numFmtId="0" fontId="29" fillId="0" borderId="59" xfId="0" applyFont="1" applyBorder="1" applyAlignment="1">
      <alignment horizontal="center"/>
    </xf>
    <xf numFmtId="0" fontId="53" fillId="0" borderId="59" xfId="0" applyFont="1" applyBorder="1"/>
    <xf numFmtId="0" fontId="29" fillId="0" borderId="59" xfId="0" quotePrefix="1" applyFont="1" applyBorder="1" applyAlignment="1">
      <alignment horizontal="center"/>
    </xf>
    <xf numFmtId="0" fontId="64" fillId="0" borderId="59" xfId="0" applyFont="1" applyBorder="1" applyAlignment="1">
      <alignment horizontal="center"/>
    </xf>
    <xf numFmtId="0" fontId="30" fillId="0" borderId="60" xfId="0" applyFont="1" applyBorder="1"/>
    <xf numFmtId="0" fontId="54" fillId="0" borderId="0" xfId="0" applyFont="1"/>
    <xf numFmtId="0" fontId="65" fillId="0" borderId="0" xfId="0" applyFont="1" applyAlignment="1">
      <alignment horizontal="left"/>
    </xf>
    <xf numFmtId="0" fontId="9" fillId="0" borderId="0" xfId="0" applyFont="1" applyAlignment="1">
      <alignment horizontal="left" vertical="center"/>
    </xf>
    <xf numFmtId="0" fontId="66" fillId="0" borderId="0" xfId="0" applyFont="1" applyAlignment="1">
      <alignment vertical="center" wrapText="1"/>
    </xf>
    <xf numFmtId="0" fontId="54" fillId="0" borderId="0" xfId="0" applyFont="1" applyAlignment="1">
      <alignment horizontal="center"/>
    </xf>
    <xf numFmtId="0" fontId="67" fillId="0" borderId="0" xfId="0" applyFont="1"/>
    <xf numFmtId="0" fontId="68" fillId="0" borderId="0" xfId="0" applyFont="1" applyAlignment="1">
      <alignment horizontal="center"/>
    </xf>
    <xf numFmtId="0" fontId="69" fillId="0" borderId="0" xfId="0" applyFont="1" applyAlignment="1">
      <alignment horizontal="left" vertical="center" wrapText="1"/>
    </xf>
    <xf numFmtId="0" fontId="18" fillId="4" borderId="0" xfId="0" applyFont="1" applyFill="1" applyAlignment="1">
      <alignment vertical="center" wrapText="1"/>
    </xf>
    <xf numFmtId="0" fontId="19" fillId="4" borderId="0" xfId="0" applyFont="1" applyFill="1" applyAlignment="1">
      <alignment vertical="center" wrapText="1"/>
    </xf>
    <xf numFmtId="0" fontId="0" fillId="0" borderId="0" xfId="0" applyFont="1" applyAlignment="1"/>
    <xf numFmtId="0" fontId="71" fillId="0" borderId="0" xfId="0" applyFont="1" applyAlignment="1">
      <alignment horizontal="left" vertical="center" wrapText="1"/>
    </xf>
    <xf numFmtId="0" fontId="74" fillId="0" borderId="0" xfId="0" applyFont="1" applyAlignment="1">
      <alignment horizontal="center"/>
    </xf>
    <xf numFmtId="0" fontId="73" fillId="0" borderId="0" xfId="0" applyFont="1" applyAlignment="1">
      <alignment horizontal="center"/>
    </xf>
    <xf numFmtId="37" fontId="72" fillId="0" borderId="0" xfId="0" applyNumberFormat="1" applyFont="1" applyAlignment="1">
      <alignment horizontal="center"/>
    </xf>
    <xf numFmtId="0" fontId="36" fillId="4" borderId="61" xfId="0" applyFont="1" applyFill="1" applyBorder="1" applyAlignment="1">
      <alignment horizontal="center"/>
    </xf>
    <xf numFmtId="0" fontId="36" fillId="0" borderId="62" xfId="0" applyFont="1" applyBorder="1" applyAlignment="1">
      <alignment horizontal="center"/>
    </xf>
    <xf numFmtId="0" fontId="36" fillId="0" borderId="61" xfId="0" applyFont="1" applyBorder="1" applyAlignment="1">
      <alignment horizontal="center"/>
    </xf>
    <xf numFmtId="0" fontId="24" fillId="0" borderId="63" xfId="0" applyFont="1" applyBorder="1" applyAlignment="1">
      <alignment horizontal="center"/>
    </xf>
    <xf numFmtId="0" fontId="37" fillId="0" borderId="64" xfId="0" applyFont="1" applyBorder="1" applyAlignment="1">
      <alignment horizontal="center"/>
    </xf>
    <xf numFmtId="0" fontId="76" fillId="0" borderId="0" xfId="0" applyFont="1" applyAlignment="1"/>
    <xf numFmtId="0" fontId="77" fillId="0" borderId="0" xfId="0" applyFont="1" applyAlignment="1"/>
    <xf numFmtId="0" fontId="60" fillId="4" borderId="0" xfId="0" applyFont="1" applyFill="1" applyAlignment="1">
      <alignment horizontal="left" vertical="center"/>
    </xf>
    <xf numFmtId="0" fontId="30" fillId="0" borderId="59" xfId="0" applyFont="1" applyBorder="1" applyAlignment="1"/>
    <xf numFmtId="0" fontId="30" fillId="0" borderId="60" xfId="0" applyFont="1" applyBorder="1" applyAlignment="1"/>
    <xf numFmtId="0" fontId="30" fillId="0" borderId="72" xfId="0" applyFont="1" applyBorder="1"/>
    <xf numFmtId="0" fontId="24" fillId="0" borderId="104" xfId="0" applyFont="1" applyBorder="1" applyAlignment="1">
      <alignment horizontal="center"/>
    </xf>
    <xf numFmtId="37" fontId="42" fillId="4" borderId="131" xfId="0" applyNumberFormat="1" applyFont="1" applyFill="1" applyBorder="1" applyAlignment="1">
      <alignment horizontal="center"/>
    </xf>
    <xf numFmtId="0" fontId="24" fillId="0" borderId="134" xfId="0" applyFont="1" applyBorder="1" applyAlignment="1">
      <alignment horizontal="center"/>
    </xf>
    <xf numFmtId="37" fontId="42" fillId="4" borderId="104" xfId="0" applyNumberFormat="1" applyFont="1" applyFill="1" applyBorder="1" applyAlignment="1">
      <alignment horizontal="center"/>
    </xf>
    <xf numFmtId="0" fontId="37" fillId="0" borderId="140" xfId="0" applyFont="1" applyBorder="1" applyAlignment="1">
      <alignment horizontal="center"/>
    </xf>
    <xf numFmtId="37" fontId="39" fillId="4" borderId="146" xfId="0" applyNumberFormat="1" applyFont="1" applyFill="1" applyBorder="1" applyAlignment="1">
      <alignment horizontal="center"/>
    </xf>
    <xf numFmtId="0" fontId="37" fillId="0" borderId="147" xfId="0" applyFont="1" applyBorder="1" applyAlignment="1">
      <alignment horizontal="center"/>
    </xf>
    <xf numFmtId="0" fontId="36" fillId="0" borderId="81" xfId="0" applyFont="1" applyBorder="1" applyAlignment="1">
      <alignment horizontal="center"/>
    </xf>
    <xf numFmtId="37" fontId="40" fillId="4" borderId="150" xfId="0" applyNumberFormat="1" applyFont="1" applyFill="1" applyBorder="1" applyAlignment="1">
      <alignment horizontal="center"/>
    </xf>
    <xf numFmtId="0" fontId="36" fillId="0" borderId="153" xfId="0" applyFont="1" applyBorder="1" applyAlignment="1">
      <alignment horizontal="center"/>
    </xf>
    <xf numFmtId="37" fontId="40" fillId="4" borderId="81" xfId="0" applyNumberFormat="1" applyFont="1" applyFill="1" applyBorder="1" applyAlignment="1">
      <alignment horizontal="center"/>
    </xf>
    <xf numFmtId="0" fontId="36" fillId="4" borderId="81" xfId="0" applyFont="1" applyFill="1" applyBorder="1" applyAlignment="1">
      <alignment horizontal="center"/>
    </xf>
    <xf numFmtId="37" fontId="39" fillId="4" borderId="140" xfId="0" applyNumberFormat="1" applyFont="1" applyFill="1" applyBorder="1" applyAlignment="1">
      <alignment horizontal="center"/>
    </xf>
    <xf numFmtId="0" fontId="24" fillId="0" borderId="43" xfId="0" applyFont="1" applyBorder="1" applyAlignment="1">
      <alignment horizontal="center"/>
    </xf>
    <xf numFmtId="0" fontId="37" fillId="0" borderId="161" xfId="0" applyFont="1" applyBorder="1" applyAlignment="1">
      <alignment horizontal="center"/>
    </xf>
    <xf numFmtId="0" fontId="35" fillId="0" borderId="164" xfId="0" applyFont="1" applyBorder="1" applyAlignment="1">
      <alignment horizontal="left"/>
    </xf>
    <xf numFmtId="0" fontId="35" fillId="0" borderId="165" xfId="0" applyFont="1" applyBorder="1"/>
    <xf numFmtId="37" fontId="24" fillId="0" borderId="166" xfId="0" applyNumberFormat="1" applyFont="1" applyBorder="1" applyAlignment="1">
      <alignment horizontal="center" vertical="top"/>
    </xf>
    <xf numFmtId="37" fontId="35" fillId="0" borderId="76" xfId="0" applyNumberFormat="1" applyFont="1" applyBorder="1" applyAlignment="1">
      <alignment horizontal="center"/>
    </xf>
    <xf numFmtId="0" fontId="36" fillId="4" borderId="85" xfId="0" applyFont="1" applyFill="1" applyBorder="1" applyAlignment="1" applyProtection="1">
      <alignment horizontal="center"/>
      <protection locked="0"/>
    </xf>
    <xf numFmtId="37" fontId="35" fillId="0" borderId="84" xfId="0" applyNumberFormat="1" applyFont="1" applyBorder="1" applyAlignment="1" applyProtection="1">
      <alignment horizontal="center"/>
      <protection locked="0"/>
    </xf>
    <xf numFmtId="0" fontId="36" fillId="0" borderId="62" xfId="0" applyFont="1" applyBorder="1" applyAlignment="1" applyProtection="1">
      <alignment horizontal="center"/>
      <protection locked="0"/>
    </xf>
    <xf numFmtId="37" fontId="35" fillId="0" borderId="43" xfId="0" applyNumberFormat="1" applyFont="1" applyBorder="1" applyAlignment="1" applyProtection="1">
      <alignment horizontal="center"/>
      <protection locked="0"/>
    </xf>
    <xf numFmtId="0" fontId="36" fillId="0" borderId="75" xfId="0" applyFont="1" applyBorder="1" applyAlignment="1" applyProtection="1">
      <alignment horizontal="center"/>
      <protection locked="0"/>
    </xf>
    <xf numFmtId="37" fontId="35" fillId="0" borderId="74" xfId="0" applyNumberFormat="1" applyFont="1" applyBorder="1" applyAlignment="1" applyProtection="1">
      <alignment horizontal="center"/>
      <protection locked="0"/>
    </xf>
    <xf numFmtId="37" fontId="35" fillId="0" borderId="79" xfId="0" applyNumberFormat="1" applyFont="1" applyBorder="1" applyAlignment="1" applyProtection="1">
      <alignment horizontal="center"/>
      <protection locked="0"/>
    </xf>
    <xf numFmtId="0" fontId="36" fillId="0" borderId="80" xfId="0" applyFont="1" applyBorder="1" applyAlignment="1" applyProtection="1">
      <alignment horizontal="center"/>
      <protection locked="0"/>
    </xf>
    <xf numFmtId="0" fontId="36" fillId="0" borderId="85" xfId="0" applyFont="1" applyBorder="1" applyAlignment="1" applyProtection="1">
      <alignment horizontal="center"/>
      <protection locked="0"/>
    </xf>
    <xf numFmtId="37" fontId="35" fillId="0" borderId="86" xfId="0" applyNumberFormat="1" applyFont="1" applyBorder="1" applyAlignment="1" applyProtection="1">
      <alignment horizontal="center"/>
      <protection locked="0"/>
    </xf>
    <xf numFmtId="0" fontId="37" fillId="0" borderId="92" xfId="0" applyFont="1" applyBorder="1" applyAlignment="1" applyProtection="1">
      <alignment horizontal="center"/>
      <protection locked="0"/>
    </xf>
    <xf numFmtId="37" fontId="35" fillId="0" borderId="91" xfId="0" applyNumberFormat="1" applyFont="1" applyBorder="1" applyAlignment="1" applyProtection="1">
      <alignment horizontal="center"/>
      <protection locked="0"/>
    </xf>
    <xf numFmtId="0" fontId="37" fillId="0" borderId="94" xfId="0" applyFont="1" applyBorder="1" applyAlignment="1" applyProtection="1">
      <alignment horizontal="center"/>
      <protection locked="0"/>
    </xf>
    <xf numFmtId="37" fontId="35" fillId="0" borderId="93" xfId="0" applyNumberFormat="1" applyFont="1" applyBorder="1" applyAlignment="1" applyProtection="1">
      <alignment horizontal="center"/>
      <protection locked="0"/>
    </xf>
    <xf numFmtId="0" fontId="24" fillId="0" borderId="88" xfId="0" applyFont="1" applyBorder="1" applyAlignment="1" applyProtection="1">
      <alignment horizontal="center"/>
      <protection locked="0"/>
    </xf>
    <xf numFmtId="37" fontId="35" fillId="0" borderId="87" xfId="0" applyNumberFormat="1" applyFont="1" applyBorder="1" applyAlignment="1" applyProtection="1">
      <alignment horizontal="center"/>
      <protection locked="0"/>
    </xf>
    <xf numFmtId="0" fontId="24" fillId="0" borderId="90" xfId="0" applyFont="1" applyBorder="1" applyAlignment="1" applyProtection="1">
      <alignment horizontal="center"/>
      <protection locked="0"/>
    </xf>
    <xf numFmtId="37" fontId="35" fillId="0" borderId="89" xfId="0" applyNumberFormat="1" applyFont="1" applyBorder="1" applyAlignment="1" applyProtection="1">
      <alignment horizontal="center"/>
      <protection locked="0"/>
    </xf>
    <xf numFmtId="0" fontId="36" fillId="0" borderId="78" xfId="0" applyFont="1" applyBorder="1" applyAlignment="1" applyProtection="1">
      <alignment horizontal="center"/>
      <protection locked="0"/>
    </xf>
    <xf numFmtId="37" fontId="35" fillId="0" borderId="105" xfId="0" applyNumberFormat="1" applyFont="1" applyBorder="1" applyAlignment="1" applyProtection="1">
      <alignment horizontal="center"/>
      <protection locked="0"/>
    </xf>
    <xf numFmtId="0" fontId="37" fillId="0" borderId="97" xfId="0" applyFont="1" applyBorder="1" applyAlignment="1" applyProtection="1">
      <alignment horizontal="center"/>
      <protection locked="0"/>
    </xf>
    <xf numFmtId="0" fontId="37" fillId="0" borderId="96" xfId="0" applyFont="1" applyBorder="1" applyAlignment="1" applyProtection="1">
      <alignment horizontal="center"/>
      <protection locked="0"/>
    </xf>
    <xf numFmtId="37" fontId="35" fillId="0" borderId="95" xfId="0" applyNumberFormat="1" applyFont="1" applyBorder="1" applyAlignment="1" applyProtection="1">
      <alignment horizontal="center"/>
      <protection locked="0"/>
    </xf>
    <xf numFmtId="37" fontId="35" fillId="0" borderId="100" xfId="0" applyNumberFormat="1" applyFont="1" applyBorder="1" applyAlignment="1" applyProtection="1">
      <alignment horizontal="center"/>
      <protection locked="0"/>
    </xf>
    <xf numFmtId="37" fontId="35" fillId="0" borderId="0" xfId="0" applyNumberFormat="1" applyFont="1" applyAlignment="1" applyProtection="1">
      <alignment horizontal="center"/>
      <protection locked="0"/>
    </xf>
    <xf numFmtId="37" fontId="35" fillId="0" borderId="102" xfId="0" applyNumberFormat="1" applyFont="1" applyBorder="1" applyAlignment="1" applyProtection="1">
      <alignment horizontal="center"/>
      <protection locked="0"/>
    </xf>
    <xf numFmtId="0" fontId="24" fillId="0" borderId="99" xfId="0" applyFont="1" applyBorder="1" applyAlignment="1" applyProtection="1">
      <alignment horizontal="center"/>
      <protection locked="0"/>
    </xf>
    <xf numFmtId="37" fontId="35" fillId="0" borderId="98" xfId="0" applyNumberFormat="1" applyFont="1" applyBorder="1" applyAlignment="1" applyProtection="1">
      <alignment horizontal="center"/>
      <protection locked="0"/>
    </xf>
    <xf numFmtId="0" fontId="24" fillId="0" borderId="52" xfId="0" applyFont="1" applyBorder="1" applyAlignment="1" applyProtection="1">
      <alignment horizontal="center"/>
      <protection locked="0"/>
    </xf>
    <xf numFmtId="37" fontId="52" fillId="0" borderId="78" xfId="0" applyNumberFormat="1" applyFont="1" applyBorder="1" applyAlignment="1" applyProtection="1">
      <alignment horizontal="center"/>
      <protection locked="0"/>
    </xf>
    <xf numFmtId="37" fontId="53" fillId="0" borderId="106" xfId="0" applyNumberFormat="1" applyFont="1" applyBorder="1" applyAlignment="1" applyProtection="1">
      <alignment horizontal="center"/>
      <protection locked="0"/>
    </xf>
    <xf numFmtId="37" fontId="52" fillId="0" borderId="108" xfId="0" applyNumberFormat="1" applyFont="1" applyBorder="1" applyAlignment="1" applyProtection="1">
      <alignment horizontal="center"/>
      <protection locked="0"/>
    </xf>
    <xf numFmtId="37" fontId="53" fillId="0" borderId="105" xfId="0" applyNumberFormat="1" applyFont="1" applyBorder="1" applyAlignment="1" applyProtection="1">
      <alignment horizontal="center"/>
      <protection locked="0"/>
    </xf>
    <xf numFmtId="37" fontId="52" fillId="0" borderId="80" xfId="0" applyNumberFormat="1" applyFont="1" applyBorder="1" applyAlignment="1" applyProtection="1">
      <alignment horizontal="center"/>
      <protection locked="0"/>
    </xf>
    <xf numFmtId="37" fontId="53" fillId="0" borderId="107" xfId="0" applyNumberFormat="1" applyFont="1" applyBorder="1" applyAlignment="1" applyProtection="1">
      <alignment horizontal="center"/>
      <protection locked="0"/>
    </xf>
    <xf numFmtId="37" fontId="52" fillId="0" borderId="109" xfId="0" applyNumberFormat="1" applyFont="1" applyBorder="1" applyAlignment="1" applyProtection="1">
      <alignment horizontal="center"/>
      <protection locked="0"/>
    </xf>
    <xf numFmtId="37" fontId="53" fillId="0" borderId="86" xfId="0" applyNumberFormat="1" applyFont="1" applyBorder="1" applyAlignment="1" applyProtection="1">
      <alignment horizontal="center"/>
      <protection locked="0"/>
    </xf>
    <xf numFmtId="37" fontId="54" fillId="0" borderId="107" xfId="0" applyNumberFormat="1" applyFont="1" applyBorder="1" applyAlignment="1" applyProtection="1">
      <alignment horizontal="center"/>
      <protection locked="0"/>
    </xf>
    <xf numFmtId="37" fontId="54" fillId="0" borderId="86" xfId="0" applyNumberFormat="1" applyFont="1" applyBorder="1" applyAlignment="1" applyProtection="1">
      <alignment horizontal="center"/>
      <protection locked="0"/>
    </xf>
    <xf numFmtId="0" fontId="1" fillId="0" borderId="80" xfId="0" applyFont="1" applyBorder="1" applyProtection="1">
      <protection locked="0"/>
    </xf>
    <xf numFmtId="37" fontId="11" fillId="4" borderId="107" xfId="0" applyNumberFormat="1" applyFont="1" applyFill="1" applyBorder="1" applyProtection="1">
      <protection locked="0"/>
    </xf>
    <xf numFmtId="37" fontId="54" fillId="0" borderId="109" xfId="0" applyNumberFormat="1" applyFont="1" applyBorder="1" applyProtection="1">
      <protection locked="0"/>
    </xf>
    <xf numFmtId="37" fontId="11" fillId="4" borderId="86" xfId="0" applyNumberFormat="1" applyFont="1" applyFill="1" applyBorder="1" applyProtection="1">
      <protection locked="0"/>
    </xf>
    <xf numFmtId="37" fontId="35" fillId="0" borderId="110" xfId="0" applyNumberFormat="1" applyFont="1" applyBorder="1" applyAlignment="1" applyProtection="1">
      <alignment horizontal="center"/>
      <protection locked="0"/>
    </xf>
    <xf numFmtId="0" fontId="36" fillId="0" borderId="111" xfId="0" applyFont="1" applyBorder="1" applyAlignment="1" applyProtection="1">
      <alignment horizontal="center"/>
      <protection locked="0"/>
    </xf>
    <xf numFmtId="37" fontId="35" fillId="0" borderId="112" xfId="0" applyNumberFormat="1" applyFont="1" applyBorder="1" applyAlignment="1" applyProtection="1">
      <alignment horizontal="center"/>
      <protection locked="0"/>
    </xf>
    <xf numFmtId="0" fontId="36" fillId="0" borderId="113" xfId="0" applyFont="1" applyBorder="1" applyAlignment="1" applyProtection="1">
      <alignment horizontal="center"/>
      <protection locked="0"/>
    </xf>
    <xf numFmtId="37" fontId="35" fillId="0" borderId="114" xfId="0" applyNumberFormat="1" applyFont="1" applyBorder="1" applyAlignment="1" applyProtection="1">
      <alignment horizontal="center"/>
      <protection locked="0"/>
    </xf>
    <xf numFmtId="0" fontId="36" fillId="4" borderId="80" xfId="0" applyFont="1" applyFill="1" applyBorder="1" applyAlignment="1" applyProtection="1">
      <alignment horizontal="center"/>
      <protection locked="0"/>
    </xf>
    <xf numFmtId="37" fontId="35" fillId="0" borderId="124" xfId="0" applyNumberFormat="1" applyFont="1" applyBorder="1" applyAlignment="1" applyProtection="1">
      <alignment horizontal="center"/>
      <protection locked="0"/>
    </xf>
    <xf numFmtId="37" fontId="35" fillId="0" borderId="125" xfId="0" applyNumberFormat="1" applyFont="1" applyBorder="1" applyAlignment="1" applyProtection="1">
      <alignment horizontal="center"/>
      <protection locked="0"/>
    </xf>
    <xf numFmtId="37" fontId="35" fillId="0" borderId="120" xfId="0" applyNumberFormat="1" applyFont="1" applyBorder="1" applyAlignment="1" applyProtection="1">
      <alignment horizontal="center"/>
      <protection locked="0"/>
    </xf>
    <xf numFmtId="0" fontId="37" fillId="0" borderId="126" xfId="0" applyFont="1" applyBorder="1" applyAlignment="1" applyProtection="1">
      <alignment horizontal="center"/>
      <protection locked="0"/>
    </xf>
    <xf numFmtId="37" fontId="35" fillId="0" borderId="127" xfId="0" applyNumberFormat="1" applyFont="1" applyBorder="1" applyAlignment="1" applyProtection="1">
      <alignment horizontal="center"/>
      <protection locked="0"/>
    </xf>
    <xf numFmtId="0" fontId="24" fillId="0" borderId="128" xfId="0" applyFont="1" applyBorder="1" applyAlignment="1" applyProtection="1">
      <alignment horizontal="center"/>
      <protection locked="0"/>
    </xf>
    <xf numFmtId="37" fontId="35" fillId="0" borderId="129" xfId="0" applyNumberFormat="1" applyFont="1" applyBorder="1" applyAlignment="1" applyProtection="1">
      <alignment horizontal="center"/>
      <protection locked="0"/>
    </xf>
    <xf numFmtId="0" fontId="24" fillId="0" borderId="130" xfId="0" applyFont="1" applyBorder="1" applyAlignment="1" applyProtection="1">
      <alignment horizontal="center"/>
      <protection locked="0"/>
    </xf>
    <xf numFmtId="37" fontId="35" fillId="0" borderId="51" xfId="0" applyNumberFormat="1" applyFont="1" applyBorder="1" applyAlignment="1" applyProtection="1">
      <alignment horizontal="center"/>
      <protection locked="0"/>
    </xf>
    <xf numFmtId="0" fontId="24" fillId="0" borderId="71" xfId="0" applyFont="1" applyBorder="1" applyAlignment="1" applyProtection="1">
      <alignment horizontal="center"/>
      <protection locked="0"/>
    </xf>
    <xf numFmtId="37" fontId="35" fillId="0" borderId="135" xfId="0" applyNumberFormat="1" applyFont="1" applyBorder="1" applyAlignment="1" applyProtection="1">
      <alignment horizontal="center"/>
      <protection locked="0"/>
    </xf>
    <xf numFmtId="0" fontId="24" fillId="0" borderId="70" xfId="0" applyFont="1" applyBorder="1" applyAlignment="1" applyProtection="1">
      <alignment horizontal="center"/>
      <protection locked="0"/>
    </xf>
    <xf numFmtId="37" fontId="35" fillId="0" borderId="136" xfId="0" applyNumberFormat="1" applyFont="1" applyBorder="1" applyAlignment="1" applyProtection="1">
      <alignment horizontal="center"/>
      <protection locked="0"/>
    </xf>
    <xf numFmtId="0" fontId="24" fillId="0" borderId="132" xfId="0" applyFont="1" applyBorder="1" applyAlignment="1" applyProtection="1">
      <alignment horizontal="center"/>
      <protection locked="0"/>
    </xf>
    <xf numFmtId="0" fontId="36" fillId="4" borderId="61" xfId="0" applyFont="1" applyFill="1" applyBorder="1" applyAlignment="1" applyProtection="1">
      <alignment horizontal="center"/>
      <protection locked="0"/>
    </xf>
    <xf numFmtId="37" fontId="35" fillId="0" borderId="49" xfId="0" applyNumberFormat="1" applyFont="1" applyBorder="1" applyAlignment="1" applyProtection="1">
      <alignment horizontal="center"/>
      <protection locked="0"/>
    </xf>
    <xf numFmtId="37" fontId="35" fillId="0" borderId="154" xfId="0" applyNumberFormat="1" applyFont="1" applyBorder="1" applyAlignment="1" applyProtection="1">
      <alignment horizontal="center"/>
      <protection locked="0"/>
    </xf>
    <xf numFmtId="0" fontId="36" fillId="0" borderId="67" xfId="0" applyFont="1" applyBorder="1" applyAlignment="1" applyProtection="1">
      <alignment horizontal="center"/>
      <protection locked="0"/>
    </xf>
    <xf numFmtId="0" fontId="36" fillId="0" borderId="152" xfId="0" applyFont="1" applyBorder="1" applyAlignment="1" applyProtection="1">
      <alignment horizontal="center"/>
      <protection locked="0"/>
    </xf>
    <xf numFmtId="0" fontId="36" fillId="0" borderId="61" xfId="0" applyFont="1" applyBorder="1" applyAlignment="1" applyProtection="1">
      <alignment horizontal="center"/>
      <protection locked="0"/>
    </xf>
    <xf numFmtId="0" fontId="36" fillId="0" borderId="66" xfId="0" applyFont="1" applyBorder="1" applyAlignment="1" applyProtection="1">
      <alignment horizontal="center"/>
      <protection locked="0"/>
    </xf>
    <xf numFmtId="37" fontId="35" fillId="0" borderId="155" xfId="0" applyNumberFormat="1" applyFont="1" applyBorder="1" applyAlignment="1" applyProtection="1">
      <alignment horizontal="center"/>
      <protection locked="0"/>
    </xf>
    <xf numFmtId="0" fontId="36" fillId="4" borderId="75" xfId="0" applyFont="1" applyFill="1" applyBorder="1" applyAlignment="1" applyProtection="1">
      <alignment horizontal="center"/>
      <protection locked="0"/>
    </xf>
    <xf numFmtId="37" fontId="35" fillId="0" borderId="151" xfId="0" applyNumberFormat="1" applyFont="1" applyBorder="1" applyAlignment="1" applyProtection="1">
      <alignment horizontal="center"/>
      <protection locked="0"/>
    </xf>
    <xf numFmtId="37" fontId="35" fillId="0" borderId="77" xfId="0" applyNumberFormat="1" applyFont="1" applyBorder="1" applyAlignment="1" applyProtection="1">
      <alignment horizontal="center"/>
      <protection locked="0"/>
    </xf>
    <xf numFmtId="37" fontId="35" fillId="0" borderId="116" xfId="0" applyNumberFormat="1" applyFont="1" applyBorder="1" applyAlignment="1" applyProtection="1">
      <alignment horizontal="center"/>
      <protection locked="0"/>
    </xf>
    <xf numFmtId="0" fontId="37" fillId="0" borderId="117" xfId="0" applyFont="1" applyBorder="1" applyAlignment="1" applyProtection="1">
      <alignment horizontal="center"/>
      <protection locked="0"/>
    </xf>
    <xf numFmtId="37" fontId="35" fillId="0" borderId="12" xfId="0" applyNumberFormat="1" applyFont="1" applyBorder="1" applyAlignment="1" applyProtection="1">
      <alignment horizontal="center"/>
      <protection locked="0"/>
    </xf>
    <xf numFmtId="0" fontId="37" fillId="0" borderId="65" xfId="0" applyFont="1" applyBorder="1" applyAlignment="1" applyProtection="1">
      <alignment horizontal="center"/>
      <protection locked="0"/>
    </xf>
    <xf numFmtId="37" fontId="35" fillId="0" borderId="53" xfId="0" applyNumberFormat="1" applyFont="1" applyBorder="1" applyAlignment="1" applyProtection="1">
      <alignment horizontal="center"/>
      <protection locked="0"/>
    </xf>
    <xf numFmtId="0" fontId="37" fillId="0" borderId="119" xfId="0" applyFont="1" applyBorder="1" applyAlignment="1" applyProtection="1">
      <alignment horizontal="center"/>
      <protection locked="0"/>
    </xf>
    <xf numFmtId="37" fontId="35" fillId="0" borderId="144" xfId="0" applyNumberFormat="1" applyFont="1" applyBorder="1" applyAlignment="1" applyProtection="1">
      <alignment horizontal="center"/>
      <protection locked="0"/>
    </xf>
    <xf numFmtId="37" fontId="35" fillId="0" borderId="142" xfId="0" applyNumberFormat="1" applyFont="1" applyBorder="1" applyAlignment="1" applyProtection="1">
      <alignment horizontal="center"/>
      <protection locked="0"/>
    </xf>
    <xf numFmtId="0" fontId="37" fillId="0" borderId="64" xfId="0" applyFont="1" applyBorder="1" applyAlignment="1" applyProtection="1">
      <alignment horizontal="center"/>
      <protection locked="0"/>
    </xf>
    <xf numFmtId="37" fontId="35" fillId="0" borderId="145" xfId="0" applyNumberFormat="1" applyFont="1" applyBorder="1" applyAlignment="1" applyProtection="1">
      <alignment horizontal="center"/>
      <protection locked="0"/>
    </xf>
    <xf numFmtId="0" fontId="37" fillId="0" borderId="68" xfId="0" applyFont="1" applyBorder="1" applyAlignment="1" applyProtection="1">
      <alignment horizontal="center"/>
      <protection locked="0"/>
    </xf>
    <xf numFmtId="37" fontId="35" fillId="0" borderId="148" xfId="0" applyNumberFormat="1" applyFont="1" applyBorder="1" applyAlignment="1" applyProtection="1">
      <alignment horizontal="center"/>
      <protection locked="0"/>
    </xf>
    <xf numFmtId="0" fontId="37" fillId="0" borderId="139" xfId="0" applyFont="1" applyBorder="1" applyAlignment="1" applyProtection="1">
      <alignment horizontal="center"/>
      <protection locked="0"/>
    </xf>
    <xf numFmtId="0" fontId="37" fillId="0" borderId="69" xfId="0" applyFont="1" applyBorder="1" applyAlignment="1" applyProtection="1">
      <alignment horizontal="center"/>
      <protection locked="0"/>
    </xf>
    <xf numFmtId="37" fontId="35" fillId="0" borderId="22" xfId="0" applyNumberFormat="1" applyFont="1" applyBorder="1" applyAlignment="1" applyProtection="1">
      <alignment horizontal="center"/>
      <protection locked="0"/>
    </xf>
    <xf numFmtId="0" fontId="24" fillId="0" borderId="103" xfId="0" applyFont="1" applyBorder="1" applyAlignment="1" applyProtection="1">
      <alignment horizontal="center"/>
      <protection locked="0"/>
    </xf>
    <xf numFmtId="37" fontId="35" fillId="0" borderId="101" xfId="0" applyNumberFormat="1" applyFont="1" applyBorder="1" applyAlignment="1" applyProtection="1">
      <alignment horizontal="center"/>
      <protection locked="0"/>
    </xf>
    <xf numFmtId="37" fontId="35" fillId="0" borderId="137" xfId="0" applyNumberFormat="1" applyFont="1" applyBorder="1" applyAlignment="1" applyProtection="1">
      <alignment horizontal="center"/>
      <protection locked="0"/>
    </xf>
    <xf numFmtId="0" fontId="24" fillId="0" borderId="63" xfId="0" applyFont="1" applyBorder="1" applyAlignment="1" applyProtection="1">
      <alignment horizontal="center"/>
      <protection locked="0"/>
    </xf>
    <xf numFmtId="37" fontId="35" fillId="0" borderId="138" xfId="0" applyNumberFormat="1" applyFont="1" applyBorder="1" applyAlignment="1" applyProtection="1">
      <alignment horizontal="center"/>
      <protection locked="0"/>
    </xf>
    <xf numFmtId="0" fontId="26" fillId="0" borderId="43" xfId="0" applyFont="1" applyBorder="1" applyAlignment="1">
      <alignment vertical="center"/>
    </xf>
    <xf numFmtId="0" fontId="70" fillId="0" borderId="73" xfId="0" applyFont="1" applyBorder="1" applyAlignment="1" applyProtection="1">
      <alignment horizontal="center" vertical="center"/>
      <protection locked="0"/>
    </xf>
    <xf numFmtId="0" fontId="70" fillId="0" borderId="83" xfId="0" applyFont="1" applyBorder="1" applyAlignment="1" applyProtection="1">
      <alignment horizontal="center" vertical="center"/>
      <protection locked="0"/>
    </xf>
    <xf numFmtId="0" fontId="70" fillId="0" borderId="82" xfId="0" applyFont="1" applyBorder="1" applyAlignment="1" applyProtection="1">
      <alignment horizontal="center" vertical="center"/>
      <protection locked="0"/>
    </xf>
    <xf numFmtId="0" fontId="26" fillId="0" borderId="163" xfId="0" applyFont="1" applyBorder="1" applyAlignment="1" applyProtection="1">
      <alignment vertical="center"/>
      <protection locked="0"/>
    </xf>
    <xf numFmtId="0" fontId="36" fillId="4" borderId="62" xfId="0" applyFont="1" applyFill="1" applyBorder="1" applyAlignment="1" applyProtection="1">
      <alignment horizontal="center"/>
      <protection locked="0"/>
    </xf>
    <xf numFmtId="37" fontId="35" fillId="0" borderId="143" xfId="0" applyNumberFormat="1" applyFont="1" applyBorder="1" applyAlignment="1" applyProtection="1">
      <alignment horizontal="center"/>
      <protection locked="0"/>
    </xf>
    <xf numFmtId="0" fontId="37" fillId="0" borderId="156" xfId="0" applyFont="1" applyBorder="1" applyAlignment="1" applyProtection="1">
      <alignment horizontal="center"/>
      <protection locked="0"/>
    </xf>
    <xf numFmtId="37" fontId="35" fillId="0" borderId="141" xfId="0" applyNumberFormat="1" applyFont="1" applyBorder="1" applyAlignment="1" applyProtection="1">
      <alignment horizontal="center"/>
      <protection locked="0"/>
    </xf>
    <xf numFmtId="37" fontId="35" fillId="0" borderId="50" xfId="0" applyNumberFormat="1" applyFont="1" applyBorder="1" applyAlignment="1" applyProtection="1">
      <alignment horizontal="center"/>
      <protection locked="0"/>
    </xf>
    <xf numFmtId="37" fontId="35" fillId="0" borderId="55" xfId="0" applyNumberFormat="1" applyFont="1" applyBorder="1" applyAlignment="1" applyProtection="1">
      <alignment horizontal="center"/>
      <protection locked="0"/>
    </xf>
    <xf numFmtId="37" fontId="35" fillId="0" borderId="133" xfId="0" applyNumberFormat="1" applyFont="1" applyBorder="1" applyAlignment="1" applyProtection="1">
      <alignment horizontal="center"/>
      <protection locked="0"/>
    </xf>
    <xf numFmtId="37" fontId="35" fillId="0" borderId="115" xfId="0" applyNumberFormat="1" applyFont="1" applyBorder="1" applyAlignment="1" applyProtection="1">
      <alignment horizontal="center"/>
      <protection locked="0"/>
    </xf>
    <xf numFmtId="37" fontId="35" fillId="0" borderId="122" xfId="0" applyNumberFormat="1" applyFont="1" applyBorder="1" applyAlignment="1" applyProtection="1">
      <alignment horizontal="center"/>
      <protection locked="0"/>
    </xf>
    <xf numFmtId="37" fontId="35" fillId="0" borderId="118" xfId="0" applyNumberFormat="1" applyFont="1" applyBorder="1" applyAlignment="1" applyProtection="1">
      <alignment horizontal="center"/>
      <protection locked="0"/>
    </xf>
    <xf numFmtId="37" fontId="35" fillId="0" borderId="157" xfId="0" applyNumberFormat="1" applyFont="1" applyBorder="1" applyAlignment="1" applyProtection="1">
      <alignment horizontal="center"/>
      <protection locked="0"/>
    </xf>
    <xf numFmtId="0" fontId="36" fillId="0" borderId="158" xfId="0" applyFont="1" applyBorder="1" applyAlignment="1" applyProtection="1">
      <alignment horizontal="center"/>
      <protection locked="0"/>
    </xf>
    <xf numFmtId="0" fontId="24" fillId="0" borderId="159" xfId="0" applyFont="1" applyBorder="1" applyAlignment="1" applyProtection="1">
      <alignment horizontal="center"/>
      <protection locked="0"/>
    </xf>
    <xf numFmtId="37" fontId="35" fillId="0" borderId="160" xfId="0" applyNumberFormat="1" applyFont="1" applyBorder="1" applyAlignment="1" applyProtection="1">
      <alignment horizontal="center"/>
      <protection locked="0"/>
    </xf>
    <xf numFmtId="0" fontId="37" fillId="0" borderId="123" xfId="0" applyFont="1" applyBorder="1" applyAlignment="1" applyProtection="1">
      <alignment horizontal="center"/>
      <protection locked="0"/>
    </xf>
    <xf numFmtId="37" fontId="35" fillId="0" borderId="149" xfId="0" applyNumberFormat="1" applyFont="1" applyBorder="1" applyAlignment="1" applyProtection="1">
      <alignment horizontal="center"/>
      <protection locked="0"/>
    </xf>
    <xf numFmtId="0" fontId="10" fillId="0" borderId="0" xfId="0" applyFont="1" applyAlignment="1">
      <alignment horizontal="left" vertical="center" wrapText="1"/>
    </xf>
    <xf numFmtId="0" fontId="0" fillId="0" borderId="0" xfId="0" applyFont="1" applyAlignment="1"/>
    <xf numFmtId="0" fontId="11" fillId="0" borderId="74"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11" fillId="0" borderId="79" xfId="0" applyFont="1" applyBorder="1" applyAlignment="1" applyProtection="1">
      <alignment horizontal="center" vertical="center"/>
      <protection locked="0"/>
    </xf>
    <xf numFmtId="0" fontId="11" fillId="0" borderId="80" xfId="0" applyFont="1" applyBorder="1" applyAlignment="1" applyProtection="1">
      <alignment horizontal="center" vertical="center"/>
      <protection locked="0"/>
    </xf>
    <xf numFmtId="0" fontId="26" fillId="0" borderId="162" xfId="0" applyFont="1" applyBorder="1" applyAlignment="1" applyProtection="1">
      <alignment horizontal="center" vertical="center"/>
      <protection locked="0"/>
    </xf>
    <xf numFmtId="0" fontId="26" fillId="0" borderId="163" xfId="0" applyFont="1" applyBorder="1" applyAlignment="1" applyProtection="1">
      <alignment horizontal="center" vertical="center"/>
      <protection locked="0"/>
    </xf>
    <xf numFmtId="0" fontId="74" fillId="0" borderId="0" xfId="0" applyFont="1" applyAlignment="1">
      <alignment horizontal="center"/>
    </xf>
    <xf numFmtId="0" fontId="73" fillId="0" borderId="0" xfId="0" applyFont="1" applyAlignment="1">
      <alignment horizontal="center"/>
    </xf>
    <xf numFmtId="0" fontId="75" fillId="0" borderId="0" xfId="0" applyFont="1" applyAlignment="1">
      <alignment horizontal="right"/>
    </xf>
    <xf numFmtId="0" fontId="11" fillId="0" borderId="0" xfId="0" applyFont="1" applyAlignment="1">
      <alignment horizontal="center"/>
    </xf>
    <xf numFmtId="0" fontId="11" fillId="0" borderId="76"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36" fillId="0" borderId="11" xfId="0" applyFont="1" applyBorder="1" applyAlignment="1" applyProtection="1">
      <alignment horizontal="center"/>
      <protection locked="0"/>
    </xf>
    <xf numFmtId="0" fontId="32" fillId="0" borderId="11" xfId="0" applyFont="1" applyBorder="1" applyProtection="1">
      <protection locked="0"/>
    </xf>
    <xf numFmtId="0" fontId="24" fillId="0" borderId="11" xfId="0" applyFont="1" applyBorder="1" applyAlignment="1" applyProtection="1">
      <alignment horizontal="center"/>
      <protection locked="0"/>
    </xf>
    <xf numFmtId="0" fontId="46" fillId="3" borderId="0" xfId="0" applyFont="1" applyFill="1"/>
    <xf numFmtId="0" fontId="31" fillId="2" borderId="1" xfId="0" applyFont="1" applyFill="1" applyBorder="1" applyAlignment="1">
      <alignment vertical="top"/>
    </xf>
    <xf numFmtId="0" fontId="32" fillId="0" borderId="2" xfId="0" applyFont="1" applyBorder="1"/>
    <xf numFmtId="0" fontId="32" fillId="0" borderId="3" xfId="0" applyFont="1" applyBorder="1"/>
    <xf numFmtId="0" fontId="37" fillId="0" borderId="43" xfId="0" applyFont="1" applyBorder="1" applyAlignment="1" applyProtection="1">
      <alignment horizontal="center"/>
      <protection locked="0"/>
    </xf>
    <xf numFmtId="0" fontId="36" fillId="0" borderId="11" xfId="0" applyFont="1" applyBorder="1" applyAlignment="1">
      <alignment horizontal="center"/>
    </xf>
    <xf numFmtId="0" fontId="32" fillId="0" borderId="11" xfId="0" applyFont="1" applyBorder="1"/>
    <xf numFmtId="0" fontId="37" fillId="0" borderId="11" xfId="0" applyFont="1" applyBorder="1" applyAlignment="1">
      <alignment horizontal="center"/>
    </xf>
    <xf numFmtId="0" fontId="24" fillId="0" borderId="39" xfId="0" applyFont="1" applyBorder="1" applyAlignment="1" applyProtection="1">
      <alignment horizontal="center"/>
      <protection locked="0"/>
    </xf>
    <xf numFmtId="0" fontId="32" fillId="0" borderId="39" xfId="0" applyFont="1" applyBorder="1" applyProtection="1">
      <protection locked="0"/>
    </xf>
    <xf numFmtId="0" fontId="37" fillId="0" borderId="11" xfId="0" applyFont="1" applyBorder="1" applyAlignment="1" applyProtection="1">
      <alignment horizontal="center"/>
      <protection locked="0"/>
    </xf>
    <xf numFmtId="0" fontId="24" fillId="0" borderId="11" xfId="0" applyFont="1" applyBorder="1" applyAlignment="1">
      <alignment horizontal="center"/>
    </xf>
    <xf numFmtId="0" fontId="55" fillId="0" borderId="0" xfId="0" applyFont="1" applyAlignment="1">
      <alignment horizontal="left"/>
    </xf>
    <xf numFmtId="0" fontId="56" fillId="0" borderId="0" xfId="0" applyFont="1" applyAlignment="1">
      <alignment horizontal="center" vertical="center" wrapText="1"/>
    </xf>
    <xf numFmtId="0" fontId="57" fillId="0" borderId="0" xfId="0" applyFont="1" applyAlignment="1">
      <alignment horizontal="left" vertical="top" wrapText="1"/>
    </xf>
    <xf numFmtId="0" fontId="50" fillId="0" borderId="24" xfId="0" applyFont="1" applyBorder="1" applyAlignment="1">
      <alignment horizontal="center"/>
    </xf>
    <xf numFmtId="0" fontId="32" fillId="0" borderId="24" xfId="0" applyFont="1" applyBorder="1"/>
    <xf numFmtId="0" fontId="6" fillId="4" borderId="0" xfId="0" applyFont="1" applyFill="1" applyAlignment="1">
      <alignment horizontal="center"/>
    </xf>
    <xf numFmtId="0" fontId="32" fillId="0" borderId="10" xfId="0" applyFont="1" applyBorder="1"/>
    <xf numFmtId="0" fontId="6" fillId="4" borderId="0" xfId="0" quotePrefix="1" applyFont="1" applyFill="1" applyAlignment="1">
      <alignment horizontal="center"/>
    </xf>
    <xf numFmtId="0" fontId="30" fillId="0" borderId="43" xfId="0" applyFont="1" applyBorder="1" applyAlignment="1">
      <alignment horizontal="center"/>
    </xf>
    <xf numFmtId="0" fontId="30" fillId="0" borderId="57" xfId="0" applyFont="1" applyBorder="1" applyAlignment="1">
      <alignment horizontal="center"/>
    </xf>
    <xf numFmtId="0" fontId="37" fillId="0" borderId="121" xfId="0" applyFont="1" applyBorder="1" applyAlignment="1" applyProtection="1">
      <alignment horizontal="center"/>
      <protection locked="0"/>
    </xf>
    <xf numFmtId="0" fontId="32" fillId="0" borderId="121" xfId="0" applyFont="1" applyBorder="1" applyProtection="1">
      <protection locked="0"/>
    </xf>
    <xf numFmtId="0" fontId="32" fillId="0" borderId="43" xfId="0" applyFont="1" applyBorder="1" applyProtection="1">
      <protection locked="0"/>
    </xf>
    <xf numFmtId="0" fontId="46" fillId="5" borderId="43" xfId="0" applyFont="1" applyFill="1" applyBorder="1" applyAlignment="1">
      <alignment horizontal="center"/>
    </xf>
    <xf numFmtId="0" fontId="46" fillId="3" borderId="56" xfId="0" applyFont="1" applyFill="1" applyBorder="1" applyAlignment="1">
      <alignment horizontal="center"/>
    </xf>
    <xf numFmtId="0" fontId="46" fillId="3" borderId="43" xfId="0" applyFont="1" applyFill="1" applyBorder="1" applyAlignment="1">
      <alignment horizontal="center"/>
    </xf>
    <xf numFmtId="0" fontId="13" fillId="0" borderId="43" xfId="0" applyFont="1" applyBorder="1" applyAlignment="1">
      <alignment horizontal="center"/>
    </xf>
    <xf numFmtId="0" fontId="11" fillId="0" borderId="77" xfId="0" applyFont="1" applyBorder="1" applyAlignment="1" applyProtection="1">
      <alignment horizontal="center" vertical="center"/>
      <protection locked="0"/>
    </xf>
    <xf numFmtId="0" fontId="11" fillId="0" borderId="78" xfId="0" applyFont="1" applyBorder="1" applyAlignment="1" applyProtection="1">
      <alignment horizontal="center" vertical="center"/>
      <protection locked="0"/>
    </xf>
  </cellXfs>
  <cellStyles count="1">
    <cellStyle name="Normal" xfId="0" builtinId="0"/>
  </cellStyles>
  <dxfs count="211">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ill>
        <patternFill patternType="solid">
          <fgColor rgb="FF0097E6"/>
          <bgColor rgb="FF0097E6"/>
        </patternFill>
      </fill>
    </dxf>
    <dxf>
      <fill>
        <patternFill patternType="solid">
          <fgColor rgb="FFD52B1E"/>
          <bgColor rgb="FFD52B1E"/>
        </patternFill>
      </fill>
    </dxf>
    <dxf>
      <fill>
        <patternFill patternType="solid">
          <fgColor rgb="FF0097E6"/>
          <bgColor rgb="FF0097E6"/>
        </patternFill>
      </fill>
    </dxf>
    <dxf>
      <fill>
        <patternFill patternType="solid">
          <fgColor rgb="FF0097E6"/>
          <bgColor rgb="FF0097E6"/>
        </patternFill>
      </fill>
    </dxf>
    <dxf>
      <fill>
        <patternFill patternType="solid">
          <fgColor rgb="FF0097E6"/>
          <bgColor rgb="FF0097E6"/>
        </patternFill>
      </fill>
    </dxf>
    <dxf>
      <font>
        <color rgb="FFFFFFFF"/>
      </font>
      <fill>
        <patternFill patternType="solid">
          <fgColor rgb="FFD52B1E"/>
          <bgColor rgb="FFD52B1E"/>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strike/>
        <u/>
        <color rgb="FFD9D9D9"/>
      </font>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529E36"/>
          <bgColor rgb="FF529E36"/>
        </patternFill>
      </fill>
    </dxf>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ill>
        <patternFill patternType="solid">
          <fgColor rgb="FF0097E6"/>
          <bgColor rgb="FF0097E6"/>
        </patternFill>
      </fill>
    </dxf>
    <dxf>
      <fill>
        <patternFill patternType="solid">
          <fgColor rgb="FFD52B1E"/>
          <bgColor rgb="FFD52B1E"/>
        </patternFill>
      </fill>
    </dxf>
    <dxf>
      <fill>
        <patternFill patternType="solid">
          <fgColor rgb="FF0097E6"/>
          <bgColor rgb="FF0097E6"/>
        </patternFill>
      </fill>
    </dxf>
    <dxf>
      <fill>
        <patternFill patternType="solid">
          <fgColor rgb="FF0097E6"/>
          <bgColor rgb="FF0097E6"/>
        </patternFill>
      </fill>
    </dxf>
    <dxf>
      <fill>
        <patternFill patternType="solid">
          <fgColor rgb="FF0097E6"/>
          <bgColor rgb="FF0097E6"/>
        </patternFill>
      </fill>
    </dxf>
    <dxf>
      <font>
        <color rgb="FFFFFFFF"/>
      </font>
      <fill>
        <patternFill patternType="solid">
          <fgColor rgb="FFD52B1E"/>
          <bgColor rgb="FFD52B1E"/>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strike/>
        <u/>
        <color rgb="FFD9D9D9"/>
      </font>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529E36"/>
          <bgColor rgb="FF529E36"/>
        </patternFill>
      </fill>
    </dxf>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ill>
        <patternFill patternType="solid">
          <fgColor rgb="FF0097E6"/>
          <bgColor rgb="FF0097E6"/>
        </patternFill>
      </fill>
    </dxf>
    <dxf>
      <fill>
        <patternFill patternType="solid">
          <fgColor rgb="FFD52B1E"/>
          <bgColor rgb="FFD52B1E"/>
        </patternFill>
      </fill>
    </dxf>
    <dxf>
      <fill>
        <patternFill patternType="solid">
          <fgColor rgb="FF0097E6"/>
          <bgColor rgb="FF0097E6"/>
        </patternFill>
      </fill>
    </dxf>
    <dxf>
      <fill>
        <patternFill patternType="solid">
          <fgColor rgb="FF0097E6"/>
          <bgColor rgb="FF0097E6"/>
        </patternFill>
      </fill>
    </dxf>
    <dxf>
      <fill>
        <patternFill patternType="solid">
          <fgColor rgb="FF0097E6"/>
          <bgColor rgb="FF0097E6"/>
        </patternFill>
      </fill>
    </dxf>
    <dxf>
      <font>
        <color rgb="FFFFFFFF"/>
      </font>
      <fill>
        <patternFill patternType="solid">
          <fgColor rgb="FFD52B1E"/>
          <bgColor rgb="FFD52B1E"/>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strike/>
        <u/>
        <color rgb="FFD9D9D9"/>
      </font>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529E36"/>
          <bgColor rgb="FF529E36"/>
        </patternFill>
      </fill>
    </dxf>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ill>
        <patternFill patternType="solid">
          <fgColor rgb="FF0097E6"/>
          <bgColor rgb="FF0097E6"/>
        </patternFill>
      </fill>
    </dxf>
    <dxf>
      <fill>
        <patternFill patternType="solid">
          <fgColor rgb="FFD52B1E"/>
          <bgColor rgb="FFD52B1E"/>
        </patternFill>
      </fill>
    </dxf>
    <dxf>
      <fill>
        <patternFill patternType="solid">
          <fgColor rgb="FF0097E6"/>
          <bgColor rgb="FF0097E6"/>
        </patternFill>
      </fill>
    </dxf>
    <dxf>
      <fill>
        <patternFill patternType="solid">
          <fgColor rgb="FF0097E6"/>
          <bgColor rgb="FF0097E6"/>
        </patternFill>
      </fill>
    </dxf>
    <dxf>
      <fill>
        <patternFill patternType="solid">
          <fgColor rgb="FF0097E6"/>
          <bgColor rgb="FF0097E6"/>
        </patternFill>
      </fill>
    </dxf>
    <dxf>
      <font>
        <color rgb="FFFFFFFF"/>
      </font>
      <fill>
        <patternFill patternType="solid">
          <fgColor rgb="FFD52B1E"/>
          <bgColor rgb="FFD52B1E"/>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strike/>
        <u/>
        <color rgb="FFD9D9D9"/>
      </font>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529E36"/>
          <bgColor rgb="FF529E36"/>
        </patternFill>
      </fill>
    </dxf>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ill>
        <patternFill patternType="solid">
          <fgColor rgb="FF0097E6"/>
          <bgColor rgb="FF0097E6"/>
        </patternFill>
      </fill>
    </dxf>
    <dxf>
      <fill>
        <patternFill patternType="solid">
          <fgColor rgb="FFD52B1E"/>
          <bgColor rgb="FFD52B1E"/>
        </patternFill>
      </fill>
    </dxf>
    <dxf>
      <fill>
        <patternFill patternType="solid">
          <fgColor rgb="FF0097E6"/>
          <bgColor rgb="FF0097E6"/>
        </patternFill>
      </fill>
    </dxf>
    <dxf>
      <fill>
        <patternFill patternType="solid">
          <fgColor rgb="FF0097E6"/>
          <bgColor rgb="FF0097E6"/>
        </patternFill>
      </fill>
    </dxf>
    <dxf>
      <fill>
        <patternFill patternType="solid">
          <fgColor rgb="FF0097E6"/>
          <bgColor rgb="FF0097E6"/>
        </patternFill>
      </fill>
    </dxf>
    <dxf>
      <font>
        <color rgb="FFFFFFFF"/>
      </font>
      <fill>
        <patternFill patternType="solid">
          <fgColor rgb="FFD52B1E"/>
          <bgColor rgb="FFD52B1E"/>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strike/>
        <u/>
        <color rgb="FFD9D9D9"/>
      </font>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529E36"/>
          <bgColor rgb="FF529E36"/>
        </patternFill>
      </fill>
    </dxf>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ill>
        <patternFill patternType="solid">
          <fgColor rgb="FF0097E6"/>
          <bgColor rgb="FF0097E6"/>
        </patternFill>
      </fill>
    </dxf>
    <dxf>
      <fill>
        <patternFill patternType="solid">
          <fgColor rgb="FFD52B1E"/>
          <bgColor rgb="FFD52B1E"/>
        </patternFill>
      </fill>
    </dxf>
    <dxf>
      <fill>
        <patternFill patternType="solid">
          <fgColor rgb="FF0097E6"/>
          <bgColor rgb="FF0097E6"/>
        </patternFill>
      </fill>
    </dxf>
    <dxf>
      <fill>
        <patternFill patternType="solid">
          <fgColor rgb="FF0097E6"/>
          <bgColor rgb="FF0097E6"/>
        </patternFill>
      </fill>
    </dxf>
    <dxf>
      <fill>
        <patternFill patternType="solid">
          <fgColor rgb="FF0097E6"/>
          <bgColor rgb="FF0097E6"/>
        </patternFill>
      </fill>
    </dxf>
    <dxf>
      <font>
        <color rgb="FFFFFFFF"/>
      </font>
      <fill>
        <patternFill patternType="solid">
          <fgColor rgb="FFD52B1E"/>
          <bgColor rgb="FFD52B1E"/>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strike/>
        <u/>
        <color rgb="FFD9D9D9"/>
      </font>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529E36"/>
          <bgColor rgb="FF529E36"/>
        </patternFill>
      </fill>
    </dxf>
    <dxf>
      <font>
        <color rgb="FFD52B1E"/>
      </font>
    </dxf>
    <dxf>
      <font>
        <color theme="0"/>
      </font>
      <fill>
        <patternFill patternType="solid">
          <fgColor rgb="FFFFFFFF"/>
          <bgColor rgb="FFFFFFFF"/>
        </patternFill>
      </fill>
    </dxf>
    <dxf>
      <font>
        <color rgb="FF0097E6"/>
      </font>
      <fill>
        <patternFill patternType="solid">
          <fgColor rgb="FFFFFFFF"/>
          <bgColor rgb="FFFFFFFF"/>
        </patternFill>
      </fill>
    </dxf>
    <dxf>
      <font>
        <color rgb="FF0097E6"/>
      </font>
      <fill>
        <patternFill patternType="solid">
          <fgColor rgb="FFFFFFFF"/>
          <bgColor rgb="FFFFFFFF"/>
        </patternFill>
      </fill>
    </dxf>
    <dxf>
      <font>
        <color rgb="FF0097E6"/>
      </font>
      <fill>
        <patternFill patternType="solid">
          <fgColor rgb="FFFFFFFF"/>
          <bgColor rgb="FFFFFFFF"/>
        </patternFill>
      </fill>
    </dxf>
    <dxf>
      <font>
        <color rgb="FF0097E6"/>
      </font>
      <fill>
        <patternFill patternType="solid">
          <fgColor rgb="FFFFFFFF"/>
          <bgColor rgb="FFFFFFFF"/>
        </patternFill>
      </fill>
    </dxf>
    <dxf>
      <font>
        <color rgb="FF0097E6"/>
      </font>
      <fill>
        <patternFill patternType="solid">
          <fgColor rgb="FFFFFFFF"/>
          <bgColor rgb="FFFFFFFF"/>
        </patternFill>
      </fill>
    </dxf>
    <dxf>
      <font>
        <color rgb="FF529E36"/>
      </font>
      <fill>
        <patternFill patternType="solid">
          <fgColor rgb="FFFFFFFF"/>
          <bgColor rgb="FFFFFFFF"/>
        </patternFill>
      </fill>
    </dxf>
    <dxf>
      <font>
        <color rgb="FFFFFFFF"/>
      </font>
      <fill>
        <patternFill patternType="solid">
          <fgColor rgb="FFFFFFFF"/>
          <bgColor rgb="FFFFFFFF"/>
        </patternFill>
      </fill>
    </dxf>
    <dxf>
      <font>
        <color rgb="FF0097E6"/>
      </font>
      <fill>
        <patternFill patternType="solid">
          <fgColor rgb="FFFFFFFF"/>
          <bgColor rgb="FFFFFFFF"/>
        </patternFill>
      </fill>
    </dxf>
    <dxf>
      <font>
        <color rgb="FF0097E6"/>
      </font>
      <fill>
        <patternFill patternType="solid">
          <fgColor rgb="FFFFFFFF"/>
          <bgColor rgb="FFFFFFFF"/>
        </patternFill>
      </fill>
    </dxf>
    <dxf>
      <font>
        <color rgb="FF0097E6"/>
      </font>
      <fill>
        <patternFill patternType="solid">
          <fgColor rgb="FFFFFFFF"/>
          <bgColor rgb="FFFFFFFF"/>
        </patternFill>
      </fill>
    </dxf>
    <dxf>
      <font>
        <color rgb="FF0097E6"/>
      </font>
      <fill>
        <patternFill patternType="solid">
          <fgColor rgb="FFFFFFFF"/>
          <bgColor rgb="FFFFFFFF"/>
        </patternFill>
      </fill>
    </dxf>
    <dxf>
      <font>
        <color rgb="FF0097E6"/>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D52B1E"/>
      </font>
    </dxf>
    <dxf>
      <font>
        <color theme="0"/>
      </font>
    </dxf>
    <dxf>
      <font>
        <color rgb="FFD52B1E"/>
      </font>
    </dxf>
    <dxf>
      <font>
        <color theme="0"/>
      </font>
      <fill>
        <patternFill patternType="solid">
          <fgColor rgb="FFFFFFFF"/>
          <bgColor rgb="FFFFFFFF"/>
        </patternFill>
      </fill>
    </dxf>
    <dxf>
      <font>
        <color rgb="FFFFFFFF"/>
      </font>
      <fill>
        <patternFill patternType="solid">
          <fgColor rgb="FFFFFFFF"/>
          <bgColor rgb="FFFFFFFF"/>
        </patternFill>
      </fill>
    </dxf>
    <dxf>
      <fill>
        <patternFill patternType="solid">
          <fgColor rgb="FFFFFFFF"/>
          <bgColor rgb="FFFFFFFF"/>
        </patternFill>
      </fill>
    </dxf>
    <dxf>
      <font>
        <color rgb="FFD52B1E"/>
      </font>
    </dxf>
    <dxf>
      <font>
        <color theme="0"/>
      </font>
    </dxf>
    <dxf>
      <font>
        <color rgb="FFFFFFFF"/>
      </font>
      <fill>
        <patternFill patternType="solid">
          <fgColor rgb="FFFFFFFF"/>
          <bgColor rgb="FFFFFFFF"/>
        </patternFill>
      </fill>
    </dxf>
    <dxf>
      <font>
        <color rgb="FFD52B1E"/>
      </font>
    </dxf>
    <dxf>
      <font>
        <color theme="0"/>
      </font>
      <fill>
        <patternFill patternType="solid">
          <fgColor rgb="FFFFFFFF"/>
          <bgColor rgb="FFFFFFFF"/>
        </patternFill>
      </fill>
    </dxf>
    <dxf>
      <font>
        <color rgb="FFFFFFFF"/>
      </font>
      <fill>
        <patternFill patternType="solid">
          <fgColor rgb="FFFFFFFF"/>
          <bgColor rgb="FFFFFFFF"/>
        </patternFill>
      </fill>
    </dxf>
    <dxf>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ill>
        <patternFill patternType="solid">
          <fgColor rgb="FF0097E6"/>
          <bgColor rgb="FF0097E6"/>
        </patternFill>
      </fill>
    </dxf>
    <dxf>
      <fill>
        <patternFill patternType="solid">
          <fgColor rgb="FFD52B1E"/>
          <bgColor rgb="FFD52B1E"/>
        </patternFill>
      </fill>
    </dxf>
    <dxf>
      <fill>
        <patternFill patternType="solid">
          <fgColor rgb="FF0097E6"/>
          <bgColor rgb="FF0097E6"/>
        </patternFill>
      </fill>
    </dxf>
    <dxf>
      <fill>
        <patternFill patternType="solid">
          <fgColor rgb="FF0097E6"/>
          <bgColor rgb="FF0097E6"/>
        </patternFill>
      </fill>
    </dxf>
    <dxf>
      <fill>
        <patternFill patternType="solid">
          <fgColor rgb="FF0097E6"/>
          <bgColor rgb="FF0097E6"/>
        </patternFill>
      </fill>
    </dxf>
    <dxf>
      <font>
        <color rgb="FFFFFFFF"/>
      </font>
      <fill>
        <patternFill patternType="solid">
          <fgColor rgb="FFD52B1E"/>
          <bgColor rgb="FFD52B1E"/>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strike/>
        <u/>
        <color rgb="FFD9D9D9"/>
      </font>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529E36"/>
          <bgColor rgb="FF529E36"/>
        </patternFill>
      </fill>
    </dxf>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ill>
        <patternFill patternType="solid">
          <fgColor rgb="FF0097E6"/>
          <bgColor rgb="FF0097E6"/>
        </patternFill>
      </fill>
    </dxf>
    <dxf>
      <fill>
        <patternFill patternType="solid">
          <fgColor rgb="FFD52B1E"/>
          <bgColor rgb="FFD52B1E"/>
        </patternFill>
      </fill>
    </dxf>
    <dxf>
      <fill>
        <patternFill patternType="solid">
          <fgColor rgb="FF0097E6"/>
          <bgColor rgb="FF0097E6"/>
        </patternFill>
      </fill>
    </dxf>
    <dxf>
      <fill>
        <patternFill patternType="solid">
          <fgColor rgb="FF0097E6"/>
          <bgColor rgb="FF0097E6"/>
        </patternFill>
      </fill>
    </dxf>
    <dxf>
      <fill>
        <patternFill patternType="solid">
          <fgColor rgb="FF0097E6"/>
          <bgColor rgb="FF0097E6"/>
        </patternFill>
      </fill>
    </dxf>
    <dxf>
      <font>
        <color rgb="FFFFFFFF"/>
      </font>
      <fill>
        <patternFill patternType="solid">
          <fgColor rgb="FFD52B1E"/>
          <bgColor rgb="FFD52B1E"/>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strike/>
        <u/>
        <color rgb="FFD9D9D9"/>
      </font>
      <fill>
        <patternFill patternType="solid">
          <fgColor rgb="FFFFFFFF"/>
          <bgColor rgb="FFFFFFFF"/>
        </patternFill>
      </fill>
    </dxf>
    <dxf>
      <font>
        <i/>
        <color rgb="FFCCCCCC"/>
      </font>
      <fill>
        <patternFill patternType="solid">
          <fgColor rgb="FFFFFFFF"/>
          <bgColor rgb="FFFFFFFF"/>
        </patternFill>
      </fill>
    </dxf>
    <dxf>
      <font>
        <color rgb="FFFFFFFF"/>
      </font>
      <fill>
        <patternFill patternType="solid">
          <fgColor rgb="FF529E36"/>
          <bgColor rgb="FF529E36"/>
        </patternFill>
      </fill>
    </dxf>
    <dxf>
      <font>
        <color rgb="FFD52B1E"/>
      </font>
    </dxf>
    <dxf>
      <font>
        <color theme="0"/>
      </font>
      <fill>
        <patternFill patternType="solid">
          <fgColor rgb="FFFFFFFF"/>
          <bgColor rgb="FFFFFFFF"/>
        </patternFill>
      </fill>
    </dxf>
    <dxf>
      <font>
        <color rgb="FFFFFFFF"/>
      </font>
      <fill>
        <patternFill patternType="solid">
          <fgColor rgb="FFFFFFFF"/>
          <bgColor rgb="FFFFFFFF"/>
        </patternFill>
      </fill>
    </dxf>
    <dxf>
      <fill>
        <patternFill patternType="solid">
          <fgColor rgb="FFFFFFFF"/>
          <bgColor rgb="FFFFFFFF"/>
        </patternFill>
      </fill>
    </dxf>
    <dxf>
      <fill>
        <patternFill patternType="solid">
          <fgColor rgb="FF529E36"/>
          <bgColor rgb="FF529E36"/>
        </patternFill>
      </fill>
    </dxf>
    <dxf>
      <font>
        <color rgb="FF529E36"/>
      </font>
      <fill>
        <patternFill patternType="solid">
          <fgColor rgb="FFFFFFFF"/>
          <bgColor rgb="FFFFFFFF"/>
        </patternFill>
      </fill>
    </dxf>
    <dxf>
      <font>
        <i/>
        <strike/>
        <u/>
        <color rgb="FFD9D9D9"/>
      </font>
      <fill>
        <patternFill patternType="solid">
          <fgColor rgb="FFFFFFFF"/>
          <bgColor rgb="FFFFFFFF"/>
        </patternFill>
      </fill>
    </dxf>
    <dxf>
      <font>
        <color rgb="FFFFFFFF"/>
      </font>
      <fill>
        <patternFill patternType="solid">
          <fgColor rgb="FF529E36"/>
          <bgColor rgb="FF529E36"/>
        </patternFill>
      </fill>
    </dxf>
    <dxf>
      <font>
        <color rgb="FF529E36"/>
      </font>
      <fill>
        <patternFill patternType="solid">
          <fgColor rgb="FFFFFFFF"/>
          <bgColor rgb="FFFFFFFF"/>
        </patternFill>
      </fill>
    </dxf>
    <dxf>
      <font>
        <i/>
        <strike/>
        <u/>
        <color rgb="FFD9D9D9"/>
      </font>
      <fill>
        <patternFill patternType="solid">
          <fgColor rgb="FFFFFFFF"/>
          <bgColor rgb="FFFFFFFF"/>
        </patternFill>
      </fill>
    </dxf>
    <dxf>
      <font>
        <color rgb="FF529E36"/>
      </font>
      <fill>
        <patternFill patternType="solid">
          <fgColor rgb="FFFFFFFF"/>
          <bgColor rgb="FFFFFFFF"/>
        </patternFill>
      </fill>
    </dxf>
    <dxf>
      <font>
        <i/>
        <color rgb="FFCCCCCC"/>
      </font>
      <fill>
        <patternFill patternType="solid">
          <fgColor rgb="FFFFFFFF"/>
          <bgColor rgb="FFFFFFFF"/>
        </patternFill>
      </fill>
    </dxf>
    <dxf>
      <fill>
        <patternFill patternType="solid">
          <fgColor rgb="FF529E36"/>
          <bgColor rgb="FF529E36"/>
        </patternFill>
      </fill>
    </dxf>
    <dxf>
      <font>
        <color rgb="FFFFFFFF"/>
      </font>
      <fill>
        <patternFill patternType="solid">
          <fgColor rgb="FF0097E6"/>
          <bgColor rgb="FF0097E6"/>
        </patternFill>
      </fill>
    </dxf>
    <dxf>
      <font>
        <color rgb="FFFFFFFF"/>
      </font>
      <fill>
        <patternFill patternType="solid">
          <fgColor rgb="FFD52B1E"/>
          <bgColor rgb="FFD52B1E"/>
        </patternFill>
      </fill>
    </dxf>
    <dxf>
      <fill>
        <patternFill patternType="solid">
          <fgColor rgb="FF529E36"/>
          <bgColor rgb="FF529E36"/>
        </patternFill>
      </fill>
    </dxf>
    <dxf>
      <font>
        <i/>
        <strike/>
        <u/>
        <color rgb="FFD9D9D9"/>
      </font>
      <fill>
        <patternFill patternType="solid">
          <fgColor rgb="FFFFFFFF"/>
          <bgColor rgb="FFFFFFFF"/>
        </patternFill>
      </fill>
    </dxf>
    <dxf>
      <fill>
        <patternFill patternType="solid">
          <fgColor rgb="FF529E36"/>
          <bgColor rgb="FF529E36"/>
        </patternFill>
      </fill>
    </dxf>
    <dxf>
      <fill>
        <patternFill patternType="solid">
          <fgColor rgb="FF000000"/>
          <bgColor rgb="FF000000"/>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color rgb="FFCCCCCC"/>
      </font>
      <fill>
        <patternFill patternType="solid">
          <fgColor rgb="FFFFFFFF"/>
          <bgColor rgb="FFFFFFFF"/>
        </patternFill>
      </fill>
    </dxf>
    <dxf>
      <font>
        <color rgb="FFFFFFFF"/>
      </font>
      <fill>
        <patternFill patternType="solid">
          <fgColor rgb="FF0097E6"/>
          <bgColor rgb="FF0097E6"/>
        </patternFill>
      </fill>
    </dxf>
    <dxf>
      <font>
        <color rgb="FFFFFFFF"/>
      </font>
      <fill>
        <patternFill patternType="solid">
          <fgColor rgb="FFD52B1E"/>
          <bgColor rgb="FFD52B1E"/>
        </patternFill>
      </fill>
    </dxf>
    <dxf>
      <fill>
        <patternFill patternType="solid">
          <fgColor rgb="FF529E36"/>
          <bgColor rgb="FF529E36"/>
        </patternFill>
      </fill>
    </dxf>
    <dxf>
      <font>
        <i/>
        <strike/>
        <u/>
        <color rgb="FFD9D9D9"/>
      </font>
      <fill>
        <patternFill patternType="solid">
          <fgColor rgb="FFFFFFFF"/>
          <bgColor rgb="FFFFFFFF"/>
        </patternFill>
      </fill>
    </dxf>
    <dxf>
      <font>
        <i/>
        <strike/>
        <u/>
        <color rgb="FFD9D9D9"/>
      </font>
      <fill>
        <patternFill patternType="solid">
          <fgColor rgb="FFFFFFFF"/>
          <bgColor rgb="FFFFFFFF"/>
        </patternFill>
      </fill>
    </dxf>
    <dxf>
      <fill>
        <patternFill patternType="solid">
          <fgColor rgb="FF529E36"/>
          <bgColor rgb="FF529E36"/>
        </patternFill>
      </fill>
    </dxf>
    <dxf>
      <fill>
        <patternFill patternType="solid">
          <fgColor rgb="FF000000"/>
          <bgColor rgb="FF000000"/>
        </patternFill>
      </fill>
    </dxf>
    <dxf>
      <font>
        <color rgb="FFFFFFFF"/>
      </font>
      <fill>
        <patternFill patternType="solid">
          <fgColor rgb="FF0097E6"/>
          <bgColor rgb="FF0097E6"/>
        </patternFill>
      </fill>
    </dxf>
    <dxf>
      <font>
        <color rgb="FFFFFFFF"/>
      </font>
      <fill>
        <patternFill patternType="solid">
          <fgColor rgb="FF529E36"/>
          <bgColor rgb="FF529E36"/>
        </patternFill>
      </fill>
    </dxf>
    <dxf>
      <font>
        <color rgb="FFFFFFFF"/>
      </font>
      <fill>
        <patternFill patternType="solid">
          <fgColor rgb="FF529E36"/>
          <bgColor rgb="FF529E36"/>
        </patternFill>
      </fill>
    </dxf>
    <dxf>
      <font>
        <i/>
        <color rgb="FFCCCCCC"/>
      </font>
      <fill>
        <patternFill patternType="solid">
          <fgColor rgb="FFFFFFFF"/>
          <bgColor rgb="FFFFFFFF"/>
        </patternFill>
      </fill>
    </dxf>
    <dxf>
      <font>
        <color rgb="FFD52B1E"/>
      </font>
    </dxf>
    <dxf>
      <font>
        <color rgb="FFD52B1E"/>
      </font>
    </dxf>
    <dxf>
      <font>
        <color rgb="FFD52B1E"/>
      </font>
    </dxf>
    <dxf>
      <font>
        <color rgb="FFD52B1E"/>
      </font>
    </dxf>
    <dxf>
      <font>
        <color rgb="FFD52B1E"/>
      </font>
    </dxf>
    <dxf>
      <font>
        <color rgb="FFD52B1E"/>
      </font>
    </dxf>
    <dxf>
      <font>
        <color rgb="FFD52B1E"/>
      </font>
    </dxf>
    <dxf>
      <font>
        <color theme="0"/>
      </font>
    </dxf>
    <dxf>
      <font>
        <color rgb="FFFFFFFF"/>
      </font>
      <fill>
        <patternFill patternType="solid">
          <fgColor rgb="FFFFFFFF"/>
          <bgColor rgb="FFFFFFFF"/>
        </patternFill>
      </fill>
    </dxf>
    <dxf>
      <fill>
        <patternFill patternType="solid">
          <fgColor rgb="FFFFFFFF"/>
          <bgColor rgb="FFFFFFFF"/>
        </patternFill>
      </fill>
    </dxf>
  </dxfs>
  <tableStyles count="0" defaultTableStyle="TableStyleMedium2" defaultPivotStyle="PivotStyleLight16"/>
  <colors>
    <mruColors>
      <color rgb="FF0097E6"/>
      <color rgb="FFD52B1E"/>
      <color rgb="FF529E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8" Type="http://customschemas.google.com/relationships/workbookmetadata" Target="metadata"/><Relationship Id="rId10" Type="http://schemas.openxmlformats.org/officeDocument/2006/relationships/worksheet" Target="worksheets/sheet10.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xdr:colOff>
      <xdr:row>0</xdr:row>
      <xdr:rowOff>133350</xdr:rowOff>
    </xdr:from>
    <xdr:ext cx="1314450" cy="676275"/>
    <xdr:sp macro="" textlink="">
      <xdr:nvSpPr>
        <xdr:cNvPr id="3" name="Shape 3">
          <a:extLst>
            <a:ext uri="{FF2B5EF4-FFF2-40B4-BE49-F238E27FC236}">
              <a16:creationId xmlns:a16="http://schemas.microsoft.com/office/drawing/2014/main" id="{00000000-0008-0000-0500-000003000000}"/>
            </a:ext>
          </a:extLst>
        </xdr:cNvPr>
        <xdr:cNvSpPr txBox="1"/>
      </xdr:nvSpPr>
      <xdr:spPr>
        <a:xfrm>
          <a:off x="285750" y="133350"/>
          <a:ext cx="1314450" cy="6762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5</xdr:col>
      <xdr:colOff>390525</xdr:colOff>
      <xdr:row>0</xdr:row>
      <xdr:rowOff>95250</xdr:rowOff>
    </xdr:from>
    <xdr:ext cx="1657350" cy="581025"/>
    <xdr:sp macro="" textlink="">
      <xdr:nvSpPr>
        <xdr:cNvPr id="4" name="Shape 4">
          <a:extLst>
            <a:ext uri="{FF2B5EF4-FFF2-40B4-BE49-F238E27FC236}">
              <a16:creationId xmlns:a16="http://schemas.microsoft.com/office/drawing/2014/main" id="{00000000-0008-0000-0500-000004000000}"/>
            </a:ext>
          </a:extLst>
        </xdr:cNvPr>
        <xdr:cNvSpPr txBox="1"/>
      </xdr:nvSpPr>
      <xdr:spPr>
        <a:xfrm>
          <a:off x="4522088" y="3494250"/>
          <a:ext cx="1647825" cy="5715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5</xdr:col>
      <xdr:colOff>381000</xdr:colOff>
      <xdr:row>19</xdr:row>
      <xdr:rowOff>85725</xdr:rowOff>
    </xdr:from>
    <xdr:ext cx="1123950" cy="600075"/>
    <xdr:sp macro="" textlink="">
      <xdr:nvSpPr>
        <xdr:cNvPr id="5" name="Shape 5">
          <a:extLst>
            <a:ext uri="{FF2B5EF4-FFF2-40B4-BE49-F238E27FC236}">
              <a16:creationId xmlns:a16="http://schemas.microsoft.com/office/drawing/2014/main" id="{00000000-0008-0000-0500-000005000000}"/>
            </a:ext>
          </a:extLst>
        </xdr:cNvPr>
        <xdr:cNvSpPr txBox="1"/>
      </xdr:nvSpPr>
      <xdr:spPr>
        <a:xfrm>
          <a:off x="4788788" y="3484725"/>
          <a:ext cx="1114425" cy="5905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20</xdr:col>
      <xdr:colOff>57150</xdr:colOff>
      <xdr:row>28</xdr:row>
      <xdr:rowOff>209550</xdr:rowOff>
    </xdr:from>
    <xdr:ext cx="1009650" cy="514350"/>
    <xdr:sp macro="" textlink="">
      <xdr:nvSpPr>
        <xdr:cNvPr id="2" name="Shape 16">
          <a:extLst>
            <a:ext uri="{FF2B5EF4-FFF2-40B4-BE49-F238E27FC236}">
              <a16:creationId xmlns:a16="http://schemas.microsoft.com/office/drawing/2014/main" id="{632B8721-7F13-43BE-AEAE-1CC94ADDC6AF}"/>
            </a:ext>
          </a:extLst>
        </xdr:cNvPr>
        <xdr:cNvSpPr txBox="1"/>
      </xdr:nvSpPr>
      <xdr:spPr>
        <a:xfrm>
          <a:off x="9820275" y="6076950"/>
          <a:ext cx="1009650" cy="5143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10</xdr:col>
      <xdr:colOff>266700</xdr:colOff>
      <xdr:row>30</xdr:row>
      <xdr:rowOff>9525</xdr:rowOff>
    </xdr:from>
    <xdr:ext cx="1019175" cy="609600"/>
    <xdr:sp macro="" textlink="">
      <xdr:nvSpPr>
        <xdr:cNvPr id="3" name="Shape 17">
          <a:extLst>
            <a:ext uri="{FF2B5EF4-FFF2-40B4-BE49-F238E27FC236}">
              <a16:creationId xmlns:a16="http://schemas.microsoft.com/office/drawing/2014/main" id="{C0E9000F-9467-46CD-BE08-A10F0EAE718C}"/>
            </a:ext>
          </a:extLst>
        </xdr:cNvPr>
        <xdr:cNvSpPr txBox="1"/>
      </xdr:nvSpPr>
      <xdr:spPr>
        <a:xfrm>
          <a:off x="4533900" y="6296025"/>
          <a:ext cx="1019175" cy="6096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13</xdr:col>
      <xdr:colOff>47625</xdr:colOff>
      <xdr:row>30</xdr:row>
      <xdr:rowOff>38100</xdr:rowOff>
    </xdr:from>
    <xdr:ext cx="2762250" cy="247650"/>
    <xdr:grpSp>
      <xdr:nvGrpSpPr>
        <xdr:cNvPr id="4" name="Shape 2">
          <a:extLst>
            <a:ext uri="{FF2B5EF4-FFF2-40B4-BE49-F238E27FC236}">
              <a16:creationId xmlns:a16="http://schemas.microsoft.com/office/drawing/2014/main" id="{891CB511-D70B-4196-B879-2A409BDFF4A4}"/>
            </a:ext>
          </a:extLst>
        </xdr:cNvPr>
        <xdr:cNvGrpSpPr/>
      </xdr:nvGrpSpPr>
      <xdr:grpSpPr>
        <a:xfrm>
          <a:off x="6257925" y="6134100"/>
          <a:ext cx="2762250" cy="247650"/>
          <a:chOff x="3964875" y="3656175"/>
          <a:chExt cx="2762250" cy="247650"/>
        </a:xfrm>
      </xdr:grpSpPr>
      <xdr:grpSp>
        <xdr:nvGrpSpPr>
          <xdr:cNvPr id="5" name="Shape 18" title="Drawing">
            <a:extLst>
              <a:ext uri="{FF2B5EF4-FFF2-40B4-BE49-F238E27FC236}">
                <a16:creationId xmlns:a16="http://schemas.microsoft.com/office/drawing/2014/main" id="{29D52D27-88C3-4E47-99DB-0520FD384779}"/>
              </a:ext>
            </a:extLst>
          </xdr:cNvPr>
          <xdr:cNvGrpSpPr/>
        </xdr:nvGrpSpPr>
        <xdr:grpSpPr>
          <a:xfrm>
            <a:off x="3964875" y="3656175"/>
            <a:ext cx="2762250" cy="247650"/>
            <a:chOff x="2640450" y="2283550"/>
            <a:chExt cx="2747400" cy="228300"/>
          </a:xfrm>
        </xdr:grpSpPr>
        <xdr:sp macro="" textlink="">
          <xdr:nvSpPr>
            <xdr:cNvPr id="6" name="Shape 14">
              <a:extLst>
                <a:ext uri="{FF2B5EF4-FFF2-40B4-BE49-F238E27FC236}">
                  <a16:creationId xmlns:a16="http://schemas.microsoft.com/office/drawing/2014/main" id="{DEB82B8B-2D6F-469F-9398-17BA63F97B6E}"/>
                </a:ext>
              </a:extLst>
            </xdr:cNvPr>
            <xdr:cNvSpPr/>
          </xdr:nvSpPr>
          <xdr:spPr>
            <a:xfrm>
              <a:off x="2640450" y="2283550"/>
              <a:ext cx="2747400" cy="228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19">
              <a:extLst>
                <a:ext uri="{FF2B5EF4-FFF2-40B4-BE49-F238E27FC236}">
                  <a16:creationId xmlns:a16="http://schemas.microsoft.com/office/drawing/2014/main" id="{CF0AAAFB-E646-42B3-9D36-E1B693266420}"/>
                </a:ext>
              </a:extLst>
            </xdr:cNvPr>
            <xdr:cNvCxnSpPr/>
          </xdr:nvCxnSpPr>
          <xdr:spPr>
            <a:xfrm flipH="1">
              <a:off x="2640450" y="2283550"/>
              <a:ext cx="2747400" cy="2283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oneCellAnchor>
    <xdr:from>
      <xdr:col>0</xdr:col>
      <xdr:colOff>266700</xdr:colOff>
      <xdr:row>0</xdr:row>
      <xdr:rowOff>123825</xdr:rowOff>
    </xdr:from>
    <xdr:ext cx="1171575" cy="495300"/>
    <xdr:sp macro="" textlink="">
      <xdr:nvSpPr>
        <xdr:cNvPr id="8" name="Shape 20">
          <a:extLst>
            <a:ext uri="{FF2B5EF4-FFF2-40B4-BE49-F238E27FC236}">
              <a16:creationId xmlns:a16="http://schemas.microsoft.com/office/drawing/2014/main" id="{62A0F0AA-4777-4628-9E72-F6EDE0281C03}"/>
            </a:ext>
          </a:extLst>
        </xdr:cNvPr>
        <xdr:cNvSpPr txBox="1"/>
      </xdr:nvSpPr>
      <xdr:spPr>
        <a:xfrm>
          <a:off x="266700" y="123825"/>
          <a:ext cx="1171575" cy="4953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12</xdr:col>
      <xdr:colOff>295275</xdr:colOff>
      <xdr:row>0</xdr:row>
      <xdr:rowOff>200025</xdr:rowOff>
    </xdr:from>
    <xdr:ext cx="981075" cy="447675"/>
    <xdr:grpSp>
      <xdr:nvGrpSpPr>
        <xdr:cNvPr id="9" name="Shape 2">
          <a:extLst>
            <a:ext uri="{FF2B5EF4-FFF2-40B4-BE49-F238E27FC236}">
              <a16:creationId xmlns:a16="http://schemas.microsoft.com/office/drawing/2014/main" id="{4D1F0196-7876-4DFF-BBAA-39CD55882196}"/>
            </a:ext>
          </a:extLst>
        </xdr:cNvPr>
        <xdr:cNvGrpSpPr/>
      </xdr:nvGrpSpPr>
      <xdr:grpSpPr>
        <a:xfrm>
          <a:off x="5654675" y="200025"/>
          <a:ext cx="981075" cy="447675"/>
          <a:chOff x="4855463" y="3556163"/>
          <a:chExt cx="981075" cy="447675"/>
        </a:xfrm>
      </xdr:grpSpPr>
      <xdr:grpSp>
        <xdr:nvGrpSpPr>
          <xdr:cNvPr id="10" name="Shape 21" title="Drawing">
            <a:extLst>
              <a:ext uri="{FF2B5EF4-FFF2-40B4-BE49-F238E27FC236}">
                <a16:creationId xmlns:a16="http://schemas.microsoft.com/office/drawing/2014/main" id="{650804AF-4683-48DA-AE1C-AACD2EC0F674}"/>
              </a:ext>
            </a:extLst>
          </xdr:cNvPr>
          <xdr:cNvGrpSpPr/>
        </xdr:nvGrpSpPr>
        <xdr:grpSpPr>
          <a:xfrm>
            <a:off x="4855463" y="3556163"/>
            <a:ext cx="981075" cy="447675"/>
            <a:chOff x="152400" y="152400"/>
            <a:chExt cx="1362075" cy="609600"/>
          </a:xfrm>
        </xdr:grpSpPr>
        <xdr:sp macro="" textlink="">
          <xdr:nvSpPr>
            <xdr:cNvPr id="11" name="Shape 14">
              <a:extLst>
                <a:ext uri="{FF2B5EF4-FFF2-40B4-BE49-F238E27FC236}">
                  <a16:creationId xmlns:a16="http://schemas.microsoft.com/office/drawing/2014/main" id="{0805CF24-1359-419E-A258-3EF45C9541CD}"/>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2" name="Shape 22" descr="Debit.png">
              <a:extLst>
                <a:ext uri="{FF2B5EF4-FFF2-40B4-BE49-F238E27FC236}">
                  <a16:creationId xmlns:a16="http://schemas.microsoft.com/office/drawing/2014/main" id="{80079435-4357-41C8-8E9E-9B265DA9D6F6}"/>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171450</xdr:colOff>
      <xdr:row>0</xdr:row>
      <xdr:rowOff>200025</xdr:rowOff>
    </xdr:from>
    <xdr:ext cx="1028700" cy="466725"/>
    <xdr:grpSp>
      <xdr:nvGrpSpPr>
        <xdr:cNvPr id="13" name="Shape 2">
          <a:extLst>
            <a:ext uri="{FF2B5EF4-FFF2-40B4-BE49-F238E27FC236}">
              <a16:creationId xmlns:a16="http://schemas.microsoft.com/office/drawing/2014/main" id="{C91C75A9-03A3-4F48-BE6A-4F9039123C3F}"/>
            </a:ext>
          </a:extLst>
        </xdr:cNvPr>
        <xdr:cNvGrpSpPr/>
      </xdr:nvGrpSpPr>
      <xdr:grpSpPr>
        <a:xfrm>
          <a:off x="11639550" y="200025"/>
          <a:ext cx="1028700" cy="466725"/>
          <a:chOff x="4831650" y="3546638"/>
          <a:chExt cx="1028700" cy="466725"/>
        </a:xfrm>
      </xdr:grpSpPr>
      <xdr:grpSp>
        <xdr:nvGrpSpPr>
          <xdr:cNvPr id="14" name="Shape 23" title="Drawing">
            <a:extLst>
              <a:ext uri="{FF2B5EF4-FFF2-40B4-BE49-F238E27FC236}">
                <a16:creationId xmlns:a16="http://schemas.microsoft.com/office/drawing/2014/main" id="{E8EF65E8-C5B6-48CE-93FE-700679C99F6D}"/>
              </a:ext>
            </a:extLst>
          </xdr:cNvPr>
          <xdr:cNvGrpSpPr/>
        </xdr:nvGrpSpPr>
        <xdr:grpSpPr>
          <a:xfrm>
            <a:off x="4831650" y="3546638"/>
            <a:ext cx="1028700" cy="466725"/>
            <a:chOff x="152400" y="152400"/>
            <a:chExt cx="1362075" cy="609600"/>
          </a:xfrm>
        </xdr:grpSpPr>
        <xdr:sp macro="" textlink="">
          <xdr:nvSpPr>
            <xdr:cNvPr id="15" name="Shape 14">
              <a:extLst>
                <a:ext uri="{FF2B5EF4-FFF2-40B4-BE49-F238E27FC236}">
                  <a16:creationId xmlns:a16="http://schemas.microsoft.com/office/drawing/2014/main" id="{8E4103D5-0C5E-4A6D-B323-4DD20F49584C}"/>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6" name="Shape 24" descr="Debit.png">
              <a:extLst>
                <a:ext uri="{FF2B5EF4-FFF2-40B4-BE49-F238E27FC236}">
                  <a16:creationId xmlns:a16="http://schemas.microsoft.com/office/drawing/2014/main" id="{0B10357B-F79C-4B0B-BAA6-DDF15E357963}"/>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12</xdr:col>
      <xdr:colOff>381000</xdr:colOff>
      <xdr:row>20</xdr:row>
      <xdr:rowOff>19050</xdr:rowOff>
    </xdr:from>
    <xdr:ext cx="952500" cy="428625"/>
    <xdr:grpSp>
      <xdr:nvGrpSpPr>
        <xdr:cNvPr id="17" name="Shape 2">
          <a:extLst>
            <a:ext uri="{FF2B5EF4-FFF2-40B4-BE49-F238E27FC236}">
              <a16:creationId xmlns:a16="http://schemas.microsoft.com/office/drawing/2014/main" id="{3DE491BF-08A2-409D-A40C-B62232EC44EC}"/>
            </a:ext>
          </a:extLst>
        </xdr:cNvPr>
        <xdr:cNvGrpSpPr/>
      </xdr:nvGrpSpPr>
      <xdr:grpSpPr>
        <a:xfrm>
          <a:off x="5740400" y="4083050"/>
          <a:ext cx="952500" cy="428625"/>
          <a:chOff x="4869750" y="3565688"/>
          <a:chExt cx="952500" cy="428625"/>
        </a:xfrm>
      </xdr:grpSpPr>
      <xdr:grpSp>
        <xdr:nvGrpSpPr>
          <xdr:cNvPr id="18" name="Shape 25" title="Drawing">
            <a:extLst>
              <a:ext uri="{FF2B5EF4-FFF2-40B4-BE49-F238E27FC236}">
                <a16:creationId xmlns:a16="http://schemas.microsoft.com/office/drawing/2014/main" id="{4618C0DE-A5FB-4876-8E89-30233C237658}"/>
              </a:ext>
            </a:extLst>
          </xdr:cNvPr>
          <xdr:cNvGrpSpPr/>
        </xdr:nvGrpSpPr>
        <xdr:grpSpPr>
          <a:xfrm>
            <a:off x="4869750" y="3565688"/>
            <a:ext cx="952500" cy="428625"/>
            <a:chOff x="152400" y="152400"/>
            <a:chExt cx="1362075" cy="609600"/>
          </a:xfrm>
        </xdr:grpSpPr>
        <xdr:sp macro="" textlink="">
          <xdr:nvSpPr>
            <xdr:cNvPr id="19" name="Shape 14">
              <a:extLst>
                <a:ext uri="{FF2B5EF4-FFF2-40B4-BE49-F238E27FC236}">
                  <a16:creationId xmlns:a16="http://schemas.microsoft.com/office/drawing/2014/main" id="{3BEF086D-8549-4106-8DDB-7F6D2D06E380}"/>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0" name="Shape 26" descr="Debit.png">
              <a:extLst>
                <a:ext uri="{FF2B5EF4-FFF2-40B4-BE49-F238E27FC236}">
                  <a16:creationId xmlns:a16="http://schemas.microsoft.com/office/drawing/2014/main" id="{93440FAD-FE41-42E2-B616-1F9AF9E39EB4}"/>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228600</xdr:colOff>
      <xdr:row>11</xdr:row>
      <xdr:rowOff>19050</xdr:rowOff>
    </xdr:from>
    <xdr:ext cx="981075" cy="447675"/>
    <xdr:grpSp>
      <xdr:nvGrpSpPr>
        <xdr:cNvPr id="21" name="Shape 2">
          <a:extLst>
            <a:ext uri="{FF2B5EF4-FFF2-40B4-BE49-F238E27FC236}">
              <a16:creationId xmlns:a16="http://schemas.microsoft.com/office/drawing/2014/main" id="{4DEF21C4-489B-469C-84B6-221E7BFB2865}"/>
            </a:ext>
          </a:extLst>
        </xdr:cNvPr>
        <xdr:cNvGrpSpPr/>
      </xdr:nvGrpSpPr>
      <xdr:grpSpPr>
        <a:xfrm>
          <a:off x="11696700" y="2254250"/>
          <a:ext cx="981075" cy="447675"/>
          <a:chOff x="4855463" y="3556163"/>
          <a:chExt cx="981075" cy="447675"/>
        </a:xfrm>
      </xdr:grpSpPr>
      <xdr:grpSp>
        <xdr:nvGrpSpPr>
          <xdr:cNvPr id="22" name="Shape 27" title="Drawing">
            <a:extLst>
              <a:ext uri="{FF2B5EF4-FFF2-40B4-BE49-F238E27FC236}">
                <a16:creationId xmlns:a16="http://schemas.microsoft.com/office/drawing/2014/main" id="{9417C834-1E95-4A37-AA5F-862C7C411F7B}"/>
              </a:ext>
            </a:extLst>
          </xdr:cNvPr>
          <xdr:cNvGrpSpPr/>
        </xdr:nvGrpSpPr>
        <xdr:grpSpPr>
          <a:xfrm>
            <a:off x="4855463" y="3556163"/>
            <a:ext cx="981075" cy="447675"/>
            <a:chOff x="152400" y="152400"/>
            <a:chExt cx="1362075" cy="609600"/>
          </a:xfrm>
        </xdr:grpSpPr>
        <xdr:sp macro="" textlink="">
          <xdr:nvSpPr>
            <xdr:cNvPr id="23" name="Shape 14">
              <a:extLst>
                <a:ext uri="{FF2B5EF4-FFF2-40B4-BE49-F238E27FC236}">
                  <a16:creationId xmlns:a16="http://schemas.microsoft.com/office/drawing/2014/main" id="{B9C6FAC2-235E-49C2-8669-82343E85E289}"/>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8" descr="Credit.png">
              <a:extLst>
                <a:ext uri="{FF2B5EF4-FFF2-40B4-BE49-F238E27FC236}">
                  <a16:creationId xmlns:a16="http://schemas.microsoft.com/office/drawing/2014/main" id="{0DC3B87C-F045-48EE-86EE-F8CCC7F8EFF7}"/>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5</xdr:col>
      <xdr:colOff>295275</xdr:colOff>
      <xdr:row>1</xdr:row>
      <xdr:rowOff>0</xdr:rowOff>
    </xdr:from>
    <xdr:ext cx="981075" cy="438150"/>
    <xdr:grpSp>
      <xdr:nvGrpSpPr>
        <xdr:cNvPr id="25" name="Shape 2">
          <a:extLst>
            <a:ext uri="{FF2B5EF4-FFF2-40B4-BE49-F238E27FC236}">
              <a16:creationId xmlns:a16="http://schemas.microsoft.com/office/drawing/2014/main" id="{68B4CFB4-3E84-4F25-AAA4-D98D94F1DB41}"/>
            </a:ext>
          </a:extLst>
        </xdr:cNvPr>
        <xdr:cNvGrpSpPr/>
      </xdr:nvGrpSpPr>
      <xdr:grpSpPr>
        <a:xfrm>
          <a:off x="2289175" y="203200"/>
          <a:ext cx="981075" cy="438150"/>
          <a:chOff x="4855463" y="3560925"/>
          <a:chExt cx="981075" cy="438150"/>
        </a:xfrm>
      </xdr:grpSpPr>
      <xdr:grpSp>
        <xdr:nvGrpSpPr>
          <xdr:cNvPr id="26" name="Shape 29" title="Drawing">
            <a:extLst>
              <a:ext uri="{FF2B5EF4-FFF2-40B4-BE49-F238E27FC236}">
                <a16:creationId xmlns:a16="http://schemas.microsoft.com/office/drawing/2014/main" id="{4827E7DD-597D-4B46-B66A-18DD7B21F7D3}"/>
              </a:ext>
            </a:extLst>
          </xdr:cNvPr>
          <xdr:cNvGrpSpPr/>
        </xdr:nvGrpSpPr>
        <xdr:grpSpPr>
          <a:xfrm>
            <a:off x="4855463" y="3560925"/>
            <a:ext cx="981075" cy="438150"/>
            <a:chOff x="152400" y="152400"/>
            <a:chExt cx="1362075" cy="609600"/>
          </a:xfrm>
        </xdr:grpSpPr>
        <xdr:sp macro="" textlink="">
          <xdr:nvSpPr>
            <xdr:cNvPr id="27" name="Shape 14">
              <a:extLst>
                <a:ext uri="{FF2B5EF4-FFF2-40B4-BE49-F238E27FC236}">
                  <a16:creationId xmlns:a16="http://schemas.microsoft.com/office/drawing/2014/main" id="{7E99D958-FA54-4686-8FD7-0ABB2E727E9D}"/>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8" name="Shape 30" descr="Credit.png">
              <a:extLst>
                <a:ext uri="{FF2B5EF4-FFF2-40B4-BE49-F238E27FC236}">
                  <a16:creationId xmlns:a16="http://schemas.microsoft.com/office/drawing/2014/main" id="{303FACCB-309E-4A12-BD17-ED7D18E789FA}"/>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7</xdr:col>
      <xdr:colOff>361950</xdr:colOff>
      <xdr:row>0</xdr:row>
      <xdr:rowOff>142875</xdr:rowOff>
    </xdr:from>
    <xdr:ext cx="1552575" cy="581025"/>
    <xdr:sp macro="" textlink="">
      <xdr:nvSpPr>
        <xdr:cNvPr id="29" name="Shape 31">
          <a:extLst>
            <a:ext uri="{FF2B5EF4-FFF2-40B4-BE49-F238E27FC236}">
              <a16:creationId xmlns:a16="http://schemas.microsoft.com/office/drawing/2014/main" id="{5964B24E-A2FF-4759-8F76-DE1BB7923A72}"/>
            </a:ext>
          </a:extLst>
        </xdr:cNvPr>
        <xdr:cNvSpPr txBox="1"/>
      </xdr:nvSpPr>
      <xdr:spPr>
        <a:xfrm>
          <a:off x="3609975" y="142875"/>
          <a:ext cx="1552575" cy="5810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7</xdr:col>
      <xdr:colOff>352425</xdr:colOff>
      <xdr:row>19</xdr:row>
      <xdr:rowOff>123825</xdr:rowOff>
    </xdr:from>
    <xdr:ext cx="1104900" cy="552450"/>
    <xdr:sp macro="" textlink="">
      <xdr:nvSpPr>
        <xdr:cNvPr id="30" name="Shape 32">
          <a:extLst>
            <a:ext uri="{FF2B5EF4-FFF2-40B4-BE49-F238E27FC236}">
              <a16:creationId xmlns:a16="http://schemas.microsoft.com/office/drawing/2014/main" id="{AAD25A8D-D795-4A0C-9DB1-D727E264E9B6}"/>
            </a:ext>
          </a:extLst>
        </xdr:cNvPr>
        <xdr:cNvSpPr txBox="1"/>
      </xdr:nvSpPr>
      <xdr:spPr>
        <a:xfrm>
          <a:off x="3600450" y="4105275"/>
          <a:ext cx="110490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14</xdr:col>
      <xdr:colOff>419100</xdr:colOff>
      <xdr:row>0</xdr:row>
      <xdr:rowOff>133350</xdr:rowOff>
    </xdr:from>
    <xdr:ext cx="1924050" cy="552450"/>
    <xdr:sp macro="" textlink="">
      <xdr:nvSpPr>
        <xdr:cNvPr id="31" name="Shape 33">
          <a:extLst>
            <a:ext uri="{FF2B5EF4-FFF2-40B4-BE49-F238E27FC236}">
              <a16:creationId xmlns:a16="http://schemas.microsoft.com/office/drawing/2014/main" id="{81B98499-0DE4-4A6E-837E-B1F4B7CE42E2}"/>
            </a:ext>
          </a:extLst>
        </xdr:cNvPr>
        <xdr:cNvSpPr txBox="1"/>
      </xdr:nvSpPr>
      <xdr:spPr>
        <a:xfrm>
          <a:off x="7105650" y="133350"/>
          <a:ext cx="192405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14</xdr:col>
      <xdr:colOff>409575</xdr:colOff>
      <xdr:row>10</xdr:row>
      <xdr:rowOff>95250</xdr:rowOff>
    </xdr:from>
    <xdr:ext cx="1695450" cy="485775"/>
    <xdr:sp macro="" textlink="">
      <xdr:nvSpPr>
        <xdr:cNvPr id="32" name="Shape 34">
          <a:extLst>
            <a:ext uri="{FF2B5EF4-FFF2-40B4-BE49-F238E27FC236}">
              <a16:creationId xmlns:a16="http://schemas.microsoft.com/office/drawing/2014/main" id="{E350C73A-CE31-4109-842A-307F18088B2E}"/>
            </a:ext>
          </a:extLst>
        </xdr:cNvPr>
        <xdr:cNvSpPr txBox="1"/>
      </xdr:nvSpPr>
      <xdr:spPr>
        <a:xfrm>
          <a:off x="7096125" y="2190750"/>
          <a:ext cx="1695450" cy="4857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304800</xdr:colOff>
      <xdr:row>0</xdr:row>
      <xdr:rowOff>104775</xdr:rowOff>
    </xdr:from>
    <xdr:ext cx="1314450" cy="676275"/>
    <xdr:sp macro="" textlink="">
      <xdr:nvSpPr>
        <xdr:cNvPr id="6" name="Shape 6">
          <a:extLst>
            <a:ext uri="{FF2B5EF4-FFF2-40B4-BE49-F238E27FC236}">
              <a16:creationId xmlns:a16="http://schemas.microsoft.com/office/drawing/2014/main" id="{00000000-0008-0000-0600-000006000000}"/>
            </a:ext>
          </a:extLst>
        </xdr:cNvPr>
        <xdr:cNvSpPr txBox="1"/>
      </xdr:nvSpPr>
      <xdr:spPr>
        <a:xfrm>
          <a:off x="4693538" y="3446625"/>
          <a:ext cx="1304925" cy="6667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5</xdr:col>
      <xdr:colOff>390525</xdr:colOff>
      <xdr:row>0</xdr:row>
      <xdr:rowOff>95250</xdr:rowOff>
    </xdr:from>
    <xdr:ext cx="1657350" cy="581025"/>
    <xdr:sp macro="" textlink="">
      <xdr:nvSpPr>
        <xdr:cNvPr id="7" name="Shape 7">
          <a:extLst>
            <a:ext uri="{FF2B5EF4-FFF2-40B4-BE49-F238E27FC236}">
              <a16:creationId xmlns:a16="http://schemas.microsoft.com/office/drawing/2014/main" id="{00000000-0008-0000-0600-000007000000}"/>
            </a:ext>
          </a:extLst>
        </xdr:cNvPr>
        <xdr:cNvSpPr txBox="1"/>
      </xdr:nvSpPr>
      <xdr:spPr>
        <a:xfrm>
          <a:off x="4522088" y="3494250"/>
          <a:ext cx="1647825" cy="5715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5</xdr:col>
      <xdr:colOff>381000</xdr:colOff>
      <xdr:row>19</xdr:row>
      <xdr:rowOff>85725</xdr:rowOff>
    </xdr:from>
    <xdr:ext cx="1123950" cy="600075"/>
    <xdr:sp macro="" textlink="">
      <xdr:nvSpPr>
        <xdr:cNvPr id="8" name="Shape 8">
          <a:extLst>
            <a:ext uri="{FF2B5EF4-FFF2-40B4-BE49-F238E27FC236}">
              <a16:creationId xmlns:a16="http://schemas.microsoft.com/office/drawing/2014/main" id="{00000000-0008-0000-0600-000008000000}"/>
            </a:ext>
          </a:extLst>
        </xdr:cNvPr>
        <xdr:cNvSpPr txBox="1"/>
      </xdr:nvSpPr>
      <xdr:spPr>
        <a:xfrm>
          <a:off x="4788788" y="3484725"/>
          <a:ext cx="1114425" cy="5905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10</xdr:col>
      <xdr:colOff>400050</xdr:colOff>
      <xdr:row>0</xdr:row>
      <xdr:rowOff>104775</xdr:rowOff>
    </xdr:from>
    <xdr:ext cx="1314450" cy="590550"/>
    <xdr:sp macro="" textlink="">
      <xdr:nvSpPr>
        <xdr:cNvPr id="9" name="Shape 9">
          <a:extLst>
            <a:ext uri="{FF2B5EF4-FFF2-40B4-BE49-F238E27FC236}">
              <a16:creationId xmlns:a16="http://schemas.microsoft.com/office/drawing/2014/main" id="{00000000-0008-0000-0600-000009000000}"/>
            </a:ext>
          </a:extLst>
        </xdr:cNvPr>
        <xdr:cNvSpPr txBox="1"/>
      </xdr:nvSpPr>
      <xdr:spPr>
        <a:xfrm>
          <a:off x="4693538" y="3489488"/>
          <a:ext cx="1304925" cy="5810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10</xdr:col>
      <xdr:colOff>400050</xdr:colOff>
      <xdr:row>10</xdr:row>
      <xdr:rowOff>104775</xdr:rowOff>
    </xdr:from>
    <xdr:ext cx="1571625" cy="581025"/>
    <xdr:sp macro="" textlink="">
      <xdr:nvSpPr>
        <xdr:cNvPr id="10" name="Shape 10">
          <a:extLst>
            <a:ext uri="{FF2B5EF4-FFF2-40B4-BE49-F238E27FC236}">
              <a16:creationId xmlns:a16="http://schemas.microsoft.com/office/drawing/2014/main" id="{00000000-0008-0000-0600-00000A000000}"/>
            </a:ext>
          </a:extLst>
        </xdr:cNvPr>
        <xdr:cNvSpPr txBox="1"/>
      </xdr:nvSpPr>
      <xdr:spPr>
        <a:xfrm>
          <a:off x="4564950" y="3494250"/>
          <a:ext cx="1562100" cy="5715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oneCellAnchor>
    <xdr:from>
      <xdr:col>14</xdr:col>
      <xdr:colOff>38100</xdr:colOff>
      <xdr:row>28</xdr:row>
      <xdr:rowOff>200025</xdr:rowOff>
    </xdr:from>
    <xdr:ext cx="1009650" cy="514350"/>
    <xdr:sp macro="" textlink="">
      <xdr:nvSpPr>
        <xdr:cNvPr id="11" name="Shape 11">
          <a:extLst>
            <a:ext uri="{FF2B5EF4-FFF2-40B4-BE49-F238E27FC236}">
              <a16:creationId xmlns:a16="http://schemas.microsoft.com/office/drawing/2014/main" id="{00000000-0008-0000-0600-00000B000000}"/>
            </a:ext>
          </a:extLst>
        </xdr:cNvPr>
        <xdr:cNvSpPr txBox="1"/>
      </xdr:nvSpPr>
      <xdr:spPr>
        <a:xfrm>
          <a:off x="4845938" y="3527588"/>
          <a:ext cx="1000125" cy="5048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6</xdr:col>
      <xdr:colOff>57150</xdr:colOff>
      <xdr:row>29</xdr:row>
      <xdr:rowOff>209550</xdr:rowOff>
    </xdr:from>
    <xdr:ext cx="1019175" cy="609600"/>
    <xdr:sp macro="" textlink="">
      <xdr:nvSpPr>
        <xdr:cNvPr id="12" name="Shape 12">
          <a:extLst>
            <a:ext uri="{FF2B5EF4-FFF2-40B4-BE49-F238E27FC236}">
              <a16:creationId xmlns:a16="http://schemas.microsoft.com/office/drawing/2014/main" id="{00000000-0008-0000-0600-00000C000000}"/>
            </a:ext>
          </a:extLst>
        </xdr:cNvPr>
        <xdr:cNvSpPr txBox="1"/>
      </xdr:nvSpPr>
      <xdr:spPr>
        <a:xfrm>
          <a:off x="4841175" y="3479963"/>
          <a:ext cx="1009650" cy="6000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8</xdr:col>
      <xdr:colOff>1838325</xdr:colOff>
      <xdr:row>30</xdr:row>
      <xdr:rowOff>95250</xdr:rowOff>
    </xdr:from>
    <xdr:ext cx="1847850" cy="219075"/>
    <xdr:grpSp>
      <xdr:nvGrpSpPr>
        <xdr:cNvPr id="2" name="Shape 2">
          <a:extLst>
            <a:ext uri="{FF2B5EF4-FFF2-40B4-BE49-F238E27FC236}">
              <a16:creationId xmlns:a16="http://schemas.microsoft.com/office/drawing/2014/main" id="{00000000-0008-0000-0600-000002000000}"/>
            </a:ext>
          </a:extLst>
        </xdr:cNvPr>
        <xdr:cNvGrpSpPr/>
      </xdr:nvGrpSpPr>
      <xdr:grpSpPr>
        <a:xfrm>
          <a:off x="6270625" y="6191250"/>
          <a:ext cx="1847850" cy="219075"/>
          <a:chOff x="4422075" y="3670463"/>
          <a:chExt cx="1847850" cy="219075"/>
        </a:xfrm>
      </xdr:grpSpPr>
      <xdr:grpSp>
        <xdr:nvGrpSpPr>
          <xdr:cNvPr id="13" name="Shape 13" title="Drawing">
            <a:extLst>
              <a:ext uri="{FF2B5EF4-FFF2-40B4-BE49-F238E27FC236}">
                <a16:creationId xmlns:a16="http://schemas.microsoft.com/office/drawing/2014/main" id="{00000000-0008-0000-0600-00000D000000}"/>
              </a:ext>
            </a:extLst>
          </xdr:cNvPr>
          <xdr:cNvGrpSpPr/>
        </xdr:nvGrpSpPr>
        <xdr:grpSpPr>
          <a:xfrm>
            <a:off x="4422075" y="3670463"/>
            <a:ext cx="1847850" cy="219075"/>
            <a:chOff x="4318375" y="2101375"/>
            <a:chExt cx="1830300" cy="202500"/>
          </a:xfrm>
        </xdr:grpSpPr>
        <xdr:sp macro="" textlink="">
          <xdr:nvSpPr>
            <xdr:cNvPr id="14" name="Shape 14">
              <a:extLst>
                <a:ext uri="{FF2B5EF4-FFF2-40B4-BE49-F238E27FC236}">
                  <a16:creationId xmlns:a16="http://schemas.microsoft.com/office/drawing/2014/main" id="{00000000-0008-0000-0600-00000E000000}"/>
                </a:ext>
              </a:extLst>
            </xdr:cNvPr>
            <xdr:cNvSpPr/>
          </xdr:nvSpPr>
          <xdr:spPr>
            <a:xfrm>
              <a:off x="4318375" y="2101375"/>
              <a:ext cx="1830300" cy="2025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5" name="Shape 15">
              <a:extLst>
                <a:ext uri="{FF2B5EF4-FFF2-40B4-BE49-F238E27FC236}">
                  <a16:creationId xmlns:a16="http://schemas.microsoft.com/office/drawing/2014/main" id="{00000000-0008-0000-0600-00000F000000}"/>
                </a:ext>
              </a:extLst>
            </xdr:cNvPr>
            <xdr:cNvCxnSpPr/>
          </xdr:nvCxnSpPr>
          <xdr:spPr>
            <a:xfrm flipH="1">
              <a:off x="4318375" y="2101375"/>
              <a:ext cx="1830300" cy="2025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20</xdr:col>
      <xdr:colOff>57150</xdr:colOff>
      <xdr:row>28</xdr:row>
      <xdr:rowOff>209550</xdr:rowOff>
    </xdr:from>
    <xdr:ext cx="1009650" cy="514350"/>
    <xdr:sp macro="" textlink="">
      <xdr:nvSpPr>
        <xdr:cNvPr id="16" name="Shape 16">
          <a:extLst>
            <a:ext uri="{FF2B5EF4-FFF2-40B4-BE49-F238E27FC236}">
              <a16:creationId xmlns:a16="http://schemas.microsoft.com/office/drawing/2014/main" id="{00000000-0008-0000-0A00-000010000000}"/>
            </a:ext>
          </a:extLst>
        </xdr:cNvPr>
        <xdr:cNvSpPr txBox="1"/>
      </xdr:nvSpPr>
      <xdr:spPr>
        <a:xfrm>
          <a:off x="4845938" y="3527588"/>
          <a:ext cx="1000125" cy="5048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10</xdr:col>
      <xdr:colOff>266700</xdr:colOff>
      <xdr:row>30</xdr:row>
      <xdr:rowOff>9525</xdr:rowOff>
    </xdr:from>
    <xdr:ext cx="1019175" cy="609600"/>
    <xdr:sp macro="" textlink="">
      <xdr:nvSpPr>
        <xdr:cNvPr id="17" name="Shape 17">
          <a:extLst>
            <a:ext uri="{FF2B5EF4-FFF2-40B4-BE49-F238E27FC236}">
              <a16:creationId xmlns:a16="http://schemas.microsoft.com/office/drawing/2014/main" id="{00000000-0008-0000-0A00-000011000000}"/>
            </a:ext>
          </a:extLst>
        </xdr:cNvPr>
        <xdr:cNvSpPr txBox="1"/>
      </xdr:nvSpPr>
      <xdr:spPr>
        <a:xfrm>
          <a:off x="4841175" y="3479963"/>
          <a:ext cx="1009650" cy="6000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13</xdr:col>
      <xdr:colOff>47625</xdr:colOff>
      <xdr:row>30</xdr:row>
      <xdr:rowOff>38100</xdr:rowOff>
    </xdr:from>
    <xdr:ext cx="2762250" cy="247650"/>
    <xdr:grpSp>
      <xdr:nvGrpSpPr>
        <xdr:cNvPr id="2" name="Shape 2">
          <a:extLst>
            <a:ext uri="{FF2B5EF4-FFF2-40B4-BE49-F238E27FC236}">
              <a16:creationId xmlns:a16="http://schemas.microsoft.com/office/drawing/2014/main" id="{00000000-0008-0000-0A00-000002000000}"/>
            </a:ext>
          </a:extLst>
        </xdr:cNvPr>
        <xdr:cNvGrpSpPr/>
      </xdr:nvGrpSpPr>
      <xdr:grpSpPr>
        <a:xfrm>
          <a:off x="6232525" y="6134100"/>
          <a:ext cx="2762250" cy="247650"/>
          <a:chOff x="3964875" y="3656175"/>
          <a:chExt cx="2762250" cy="247650"/>
        </a:xfrm>
      </xdr:grpSpPr>
      <xdr:grpSp>
        <xdr:nvGrpSpPr>
          <xdr:cNvPr id="18" name="Shape 18" title="Drawing">
            <a:extLst>
              <a:ext uri="{FF2B5EF4-FFF2-40B4-BE49-F238E27FC236}">
                <a16:creationId xmlns:a16="http://schemas.microsoft.com/office/drawing/2014/main" id="{00000000-0008-0000-0A00-000012000000}"/>
              </a:ext>
            </a:extLst>
          </xdr:cNvPr>
          <xdr:cNvGrpSpPr/>
        </xdr:nvGrpSpPr>
        <xdr:grpSpPr>
          <a:xfrm>
            <a:off x="3964875" y="3656175"/>
            <a:ext cx="2762250" cy="247650"/>
            <a:chOff x="2640450" y="2283550"/>
            <a:chExt cx="2747400" cy="228300"/>
          </a:xfrm>
        </xdr:grpSpPr>
        <xdr:sp macro="" textlink="">
          <xdr:nvSpPr>
            <xdr:cNvPr id="14" name="Shape 14">
              <a:extLst>
                <a:ext uri="{FF2B5EF4-FFF2-40B4-BE49-F238E27FC236}">
                  <a16:creationId xmlns:a16="http://schemas.microsoft.com/office/drawing/2014/main" id="{00000000-0008-0000-0A00-00000E000000}"/>
                </a:ext>
              </a:extLst>
            </xdr:cNvPr>
            <xdr:cNvSpPr/>
          </xdr:nvSpPr>
          <xdr:spPr>
            <a:xfrm>
              <a:off x="2640450" y="2283550"/>
              <a:ext cx="2747400" cy="228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19" name="Shape 19">
              <a:extLst>
                <a:ext uri="{FF2B5EF4-FFF2-40B4-BE49-F238E27FC236}">
                  <a16:creationId xmlns:a16="http://schemas.microsoft.com/office/drawing/2014/main" id="{00000000-0008-0000-0A00-000013000000}"/>
                </a:ext>
              </a:extLst>
            </xdr:cNvPr>
            <xdr:cNvCxnSpPr/>
          </xdr:nvCxnSpPr>
          <xdr:spPr>
            <a:xfrm flipH="1">
              <a:off x="2640450" y="2283550"/>
              <a:ext cx="2747400" cy="2283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oneCellAnchor>
    <xdr:from>
      <xdr:col>0</xdr:col>
      <xdr:colOff>266700</xdr:colOff>
      <xdr:row>0</xdr:row>
      <xdr:rowOff>123825</xdr:rowOff>
    </xdr:from>
    <xdr:ext cx="1171575" cy="495300"/>
    <xdr:sp macro="" textlink="">
      <xdr:nvSpPr>
        <xdr:cNvPr id="20" name="Shape 20">
          <a:extLst>
            <a:ext uri="{FF2B5EF4-FFF2-40B4-BE49-F238E27FC236}">
              <a16:creationId xmlns:a16="http://schemas.microsoft.com/office/drawing/2014/main" id="{00000000-0008-0000-0A00-000014000000}"/>
            </a:ext>
          </a:extLst>
        </xdr:cNvPr>
        <xdr:cNvSpPr txBox="1"/>
      </xdr:nvSpPr>
      <xdr:spPr>
        <a:xfrm>
          <a:off x="4764975" y="3537113"/>
          <a:ext cx="1162050" cy="4857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12</xdr:col>
      <xdr:colOff>295275</xdr:colOff>
      <xdr:row>0</xdr:row>
      <xdr:rowOff>200025</xdr:rowOff>
    </xdr:from>
    <xdr:ext cx="981075" cy="447675"/>
    <xdr:grpSp>
      <xdr:nvGrpSpPr>
        <xdr:cNvPr id="3" name="Shape 2">
          <a:extLst>
            <a:ext uri="{FF2B5EF4-FFF2-40B4-BE49-F238E27FC236}">
              <a16:creationId xmlns:a16="http://schemas.microsoft.com/office/drawing/2014/main" id="{00000000-0008-0000-0A00-000003000000}"/>
            </a:ext>
          </a:extLst>
        </xdr:cNvPr>
        <xdr:cNvGrpSpPr/>
      </xdr:nvGrpSpPr>
      <xdr:grpSpPr>
        <a:xfrm>
          <a:off x="5629275" y="200025"/>
          <a:ext cx="981075" cy="447675"/>
          <a:chOff x="4855463" y="3556163"/>
          <a:chExt cx="981075" cy="447675"/>
        </a:xfrm>
      </xdr:grpSpPr>
      <xdr:grpSp>
        <xdr:nvGrpSpPr>
          <xdr:cNvPr id="21" name="Shape 21" title="Drawing">
            <a:extLst>
              <a:ext uri="{FF2B5EF4-FFF2-40B4-BE49-F238E27FC236}">
                <a16:creationId xmlns:a16="http://schemas.microsoft.com/office/drawing/2014/main" id="{00000000-0008-0000-0A00-000015000000}"/>
              </a:ext>
            </a:extLst>
          </xdr:cNvPr>
          <xdr:cNvGrpSpPr/>
        </xdr:nvGrpSpPr>
        <xdr:grpSpPr>
          <a:xfrm>
            <a:off x="4855463" y="3556163"/>
            <a:ext cx="981075" cy="447675"/>
            <a:chOff x="152400" y="152400"/>
            <a:chExt cx="1362075" cy="609600"/>
          </a:xfrm>
        </xdr:grpSpPr>
        <xdr:sp macro="" textlink="">
          <xdr:nvSpPr>
            <xdr:cNvPr id="4" name="Shape 14">
              <a:extLst>
                <a:ext uri="{FF2B5EF4-FFF2-40B4-BE49-F238E27FC236}">
                  <a16:creationId xmlns:a16="http://schemas.microsoft.com/office/drawing/2014/main" id="{00000000-0008-0000-0A00-000004000000}"/>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2" name="Shape 22" descr="Debit.png">
              <a:extLst>
                <a:ext uri="{FF2B5EF4-FFF2-40B4-BE49-F238E27FC236}">
                  <a16:creationId xmlns:a16="http://schemas.microsoft.com/office/drawing/2014/main" id="{00000000-0008-0000-0A00-000016000000}"/>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171450</xdr:colOff>
      <xdr:row>0</xdr:row>
      <xdr:rowOff>200025</xdr:rowOff>
    </xdr:from>
    <xdr:ext cx="1028700" cy="466725"/>
    <xdr:grpSp>
      <xdr:nvGrpSpPr>
        <xdr:cNvPr id="5" name="Shape 2">
          <a:extLst>
            <a:ext uri="{FF2B5EF4-FFF2-40B4-BE49-F238E27FC236}">
              <a16:creationId xmlns:a16="http://schemas.microsoft.com/office/drawing/2014/main" id="{00000000-0008-0000-0A00-000005000000}"/>
            </a:ext>
          </a:extLst>
        </xdr:cNvPr>
        <xdr:cNvGrpSpPr/>
      </xdr:nvGrpSpPr>
      <xdr:grpSpPr>
        <a:xfrm>
          <a:off x="11652250" y="200025"/>
          <a:ext cx="1028700" cy="466725"/>
          <a:chOff x="4831650" y="3546638"/>
          <a:chExt cx="1028700" cy="466725"/>
        </a:xfrm>
      </xdr:grpSpPr>
      <xdr:grpSp>
        <xdr:nvGrpSpPr>
          <xdr:cNvPr id="23" name="Shape 23" title="Drawing">
            <a:extLst>
              <a:ext uri="{FF2B5EF4-FFF2-40B4-BE49-F238E27FC236}">
                <a16:creationId xmlns:a16="http://schemas.microsoft.com/office/drawing/2014/main" id="{00000000-0008-0000-0A00-000017000000}"/>
              </a:ext>
            </a:extLst>
          </xdr:cNvPr>
          <xdr:cNvGrpSpPr/>
        </xdr:nvGrpSpPr>
        <xdr:grpSpPr>
          <a:xfrm>
            <a:off x="4831650" y="3546638"/>
            <a:ext cx="1028700" cy="466725"/>
            <a:chOff x="152400" y="152400"/>
            <a:chExt cx="1362075" cy="609600"/>
          </a:xfrm>
        </xdr:grpSpPr>
        <xdr:sp macro="" textlink="">
          <xdr:nvSpPr>
            <xdr:cNvPr id="6" name="Shape 14">
              <a:extLst>
                <a:ext uri="{FF2B5EF4-FFF2-40B4-BE49-F238E27FC236}">
                  <a16:creationId xmlns:a16="http://schemas.microsoft.com/office/drawing/2014/main" id="{00000000-0008-0000-0A00-000006000000}"/>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4" descr="Debit.png">
              <a:extLst>
                <a:ext uri="{FF2B5EF4-FFF2-40B4-BE49-F238E27FC236}">
                  <a16:creationId xmlns:a16="http://schemas.microsoft.com/office/drawing/2014/main" id="{00000000-0008-0000-0A00-000018000000}"/>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12</xdr:col>
      <xdr:colOff>381000</xdr:colOff>
      <xdr:row>20</xdr:row>
      <xdr:rowOff>19050</xdr:rowOff>
    </xdr:from>
    <xdr:ext cx="952500" cy="428625"/>
    <xdr:grpSp>
      <xdr:nvGrpSpPr>
        <xdr:cNvPr id="7" name="Shape 2">
          <a:extLst>
            <a:ext uri="{FF2B5EF4-FFF2-40B4-BE49-F238E27FC236}">
              <a16:creationId xmlns:a16="http://schemas.microsoft.com/office/drawing/2014/main" id="{00000000-0008-0000-0A00-000007000000}"/>
            </a:ext>
          </a:extLst>
        </xdr:cNvPr>
        <xdr:cNvGrpSpPr/>
      </xdr:nvGrpSpPr>
      <xdr:grpSpPr>
        <a:xfrm>
          <a:off x="5715000" y="4083050"/>
          <a:ext cx="952500" cy="428625"/>
          <a:chOff x="4869750" y="3565688"/>
          <a:chExt cx="952500" cy="428625"/>
        </a:xfrm>
      </xdr:grpSpPr>
      <xdr:grpSp>
        <xdr:nvGrpSpPr>
          <xdr:cNvPr id="25" name="Shape 25" title="Drawing">
            <a:extLst>
              <a:ext uri="{FF2B5EF4-FFF2-40B4-BE49-F238E27FC236}">
                <a16:creationId xmlns:a16="http://schemas.microsoft.com/office/drawing/2014/main" id="{00000000-0008-0000-0A00-000019000000}"/>
              </a:ext>
            </a:extLst>
          </xdr:cNvPr>
          <xdr:cNvGrpSpPr/>
        </xdr:nvGrpSpPr>
        <xdr:grpSpPr>
          <a:xfrm>
            <a:off x="4869750" y="3565688"/>
            <a:ext cx="952500" cy="428625"/>
            <a:chOff x="152400" y="152400"/>
            <a:chExt cx="1362075" cy="609600"/>
          </a:xfrm>
        </xdr:grpSpPr>
        <xdr:sp macro="" textlink="">
          <xdr:nvSpPr>
            <xdr:cNvPr id="8" name="Shape 14">
              <a:extLst>
                <a:ext uri="{FF2B5EF4-FFF2-40B4-BE49-F238E27FC236}">
                  <a16:creationId xmlns:a16="http://schemas.microsoft.com/office/drawing/2014/main" id="{00000000-0008-0000-0A00-000008000000}"/>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6" name="Shape 26" descr="Debit.png">
              <a:extLst>
                <a:ext uri="{FF2B5EF4-FFF2-40B4-BE49-F238E27FC236}">
                  <a16:creationId xmlns:a16="http://schemas.microsoft.com/office/drawing/2014/main" id="{00000000-0008-0000-0A00-00001A000000}"/>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228600</xdr:colOff>
      <xdr:row>11</xdr:row>
      <xdr:rowOff>19050</xdr:rowOff>
    </xdr:from>
    <xdr:ext cx="981075" cy="447675"/>
    <xdr:grpSp>
      <xdr:nvGrpSpPr>
        <xdr:cNvPr id="9" name="Shape 2">
          <a:extLst>
            <a:ext uri="{FF2B5EF4-FFF2-40B4-BE49-F238E27FC236}">
              <a16:creationId xmlns:a16="http://schemas.microsoft.com/office/drawing/2014/main" id="{00000000-0008-0000-0A00-000009000000}"/>
            </a:ext>
          </a:extLst>
        </xdr:cNvPr>
        <xdr:cNvGrpSpPr/>
      </xdr:nvGrpSpPr>
      <xdr:grpSpPr>
        <a:xfrm>
          <a:off x="11709400" y="2254250"/>
          <a:ext cx="981075" cy="447675"/>
          <a:chOff x="4855463" y="3556163"/>
          <a:chExt cx="981075" cy="447675"/>
        </a:xfrm>
      </xdr:grpSpPr>
      <xdr:grpSp>
        <xdr:nvGrpSpPr>
          <xdr:cNvPr id="27" name="Shape 27" title="Drawing">
            <a:extLst>
              <a:ext uri="{FF2B5EF4-FFF2-40B4-BE49-F238E27FC236}">
                <a16:creationId xmlns:a16="http://schemas.microsoft.com/office/drawing/2014/main" id="{00000000-0008-0000-0A00-00001B000000}"/>
              </a:ext>
            </a:extLst>
          </xdr:cNvPr>
          <xdr:cNvGrpSpPr/>
        </xdr:nvGrpSpPr>
        <xdr:grpSpPr>
          <a:xfrm>
            <a:off x="4855463" y="3556163"/>
            <a:ext cx="981075" cy="447675"/>
            <a:chOff x="152400" y="152400"/>
            <a:chExt cx="1362075" cy="609600"/>
          </a:xfrm>
        </xdr:grpSpPr>
        <xdr:sp macro="" textlink="">
          <xdr:nvSpPr>
            <xdr:cNvPr id="10" name="Shape 14">
              <a:extLst>
                <a:ext uri="{FF2B5EF4-FFF2-40B4-BE49-F238E27FC236}">
                  <a16:creationId xmlns:a16="http://schemas.microsoft.com/office/drawing/2014/main" id="{00000000-0008-0000-0A00-00000A000000}"/>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8" name="Shape 28" descr="Credit.png">
              <a:extLst>
                <a:ext uri="{FF2B5EF4-FFF2-40B4-BE49-F238E27FC236}">
                  <a16:creationId xmlns:a16="http://schemas.microsoft.com/office/drawing/2014/main" id="{00000000-0008-0000-0A00-00001C000000}"/>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5</xdr:col>
      <xdr:colOff>295275</xdr:colOff>
      <xdr:row>0</xdr:row>
      <xdr:rowOff>209550</xdr:rowOff>
    </xdr:from>
    <xdr:ext cx="981075" cy="438150"/>
    <xdr:grpSp>
      <xdr:nvGrpSpPr>
        <xdr:cNvPr id="11" name="Shape 2">
          <a:extLst>
            <a:ext uri="{FF2B5EF4-FFF2-40B4-BE49-F238E27FC236}">
              <a16:creationId xmlns:a16="http://schemas.microsoft.com/office/drawing/2014/main" id="{00000000-0008-0000-0A00-00000B000000}"/>
            </a:ext>
          </a:extLst>
        </xdr:cNvPr>
        <xdr:cNvGrpSpPr/>
      </xdr:nvGrpSpPr>
      <xdr:grpSpPr>
        <a:xfrm>
          <a:off x="2289175" y="196850"/>
          <a:ext cx="981075" cy="438150"/>
          <a:chOff x="4855463" y="3560925"/>
          <a:chExt cx="981075" cy="438150"/>
        </a:xfrm>
      </xdr:grpSpPr>
      <xdr:grpSp>
        <xdr:nvGrpSpPr>
          <xdr:cNvPr id="29" name="Shape 29" title="Drawing">
            <a:extLst>
              <a:ext uri="{FF2B5EF4-FFF2-40B4-BE49-F238E27FC236}">
                <a16:creationId xmlns:a16="http://schemas.microsoft.com/office/drawing/2014/main" id="{00000000-0008-0000-0A00-00001D000000}"/>
              </a:ext>
            </a:extLst>
          </xdr:cNvPr>
          <xdr:cNvGrpSpPr/>
        </xdr:nvGrpSpPr>
        <xdr:grpSpPr>
          <a:xfrm>
            <a:off x="4855463" y="3560925"/>
            <a:ext cx="981075" cy="438150"/>
            <a:chOff x="152400" y="152400"/>
            <a:chExt cx="1362075" cy="609600"/>
          </a:xfrm>
        </xdr:grpSpPr>
        <xdr:sp macro="" textlink="">
          <xdr:nvSpPr>
            <xdr:cNvPr id="12" name="Shape 14">
              <a:extLst>
                <a:ext uri="{FF2B5EF4-FFF2-40B4-BE49-F238E27FC236}">
                  <a16:creationId xmlns:a16="http://schemas.microsoft.com/office/drawing/2014/main" id="{00000000-0008-0000-0A00-00000C000000}"/>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30" name="Shape 30" descr="Credit.png">
              <a:extLst>
                <a:ext uri="{FF2B5EF4-FFF2-40B4-BE49-F238E27FC236}">
                  <a16:creationId xmlns:a16="http://schemas.microsoft.com/office/drawing/2014/main" id="{00000000-0008-0000-0A00-00001E000000}"/>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7</xdr:col>
      <xdr:colOff>361950</xdr:colOff>
      <xdr:row>0</xdr:row>
      <xdr:rowOff>142875</xdr:rowOff>
    </xdr:from>
    <xdr:ext cx="1552575" cy="581025"/>
    <xdr:sp macro="" textlink="">
      <xdr:nvSpPr>
        <xdr:cNvPr id="31" name="Shape 31">
          <a:extLst>
            <a:ext uri="{FF2B5EF4-FFF2-40B4-BE49-F238E27FC236}">
              <a16:creationId xmlns:a16="http://schemas.microsoft.com/office/drawing/2014/main" id="{00000000-0008-0000-0A00-00001F000000}"/>
            </a:ext>
          </a:extLst>
        </xdr:cNvPr>
        <xdr:cNvSpPr txBox="1"/>
      </xdr:nvSpPr>
      <xdr:spPr>
        <a:xfrm>
          <a:off x="4574475" y="3494250"/>
          <a:ext cx="1543050" cy="5715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7</xdr:col>
      <xdr:colOff>352425</xdr:colOff>
      <xdr:row>19</xdr:row>
      <xdr:rowOff>123825</xdr:rowOff>
    </xdr:from>
    <xdr:ext cx="1104900" cy="552450"/>
    <xdr:sp macro="" textlink="">
      <xdr:nvSpPr>
        <xdr:cNvPr id="32" name="Shape 32">
          <a:extLst>
            <a:ext uri="{FF2B5EF4-FFF2-40B4-BE49-F238E27FC236}">
              <a16:creationId xmlns:a16="http://schemas.microsoft.com/office/drawing/2014/main" id="{00000000-0008-0000-0A00-000020000000}"/>
            </a:ext>
          </a:extLst>
        </xdr:cNvPr>
        <xdr:cNvSpPr txBox="1"/>
      </xdr:nvSpPr>
      <xdr:spPr>
        <a:xfrm>
          <a:off x="4798313" y="3508538"/>
          <a:ext cx="1095375" cy="5429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14</xdr:col>
      <xdr:colOff>419100</xdr:colOff>
      <xdr:row>0</xdr:row>
      <xdr:rowOff>133350</xdr:rowOff>
    </xdr:from>
    <xdr:ext cx="1924050" cy="552450"/>
    <xdr:sp macro="" textlink="">
      <xdr:nvSpPr>
        <xdr:cNvPr id="33" name="Shape 33">
          <a:extLst>
            <a:ext uri="{FF2B5EF4-FFF2-40B4-BE49-F238E27FC236}">
              <a16:creationId xmlns:a16="http://schemas.microsoft.com/office/drawing/2014/main" id="{00000000-0008-0000-0A00-000021000000}"/>
            </a:ext>
          </a:extLst>
        </xdr:cNvPr>
        <xdr:cNvSpPr txBox="1"/>
      </xdr:nvSpPr>
      <xdr:spPr>
        <a:xfrm>
          <a:off x="4388738" y="3508538"/>
          <a:ext cx="1914525" cy="5429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14</xdr:col>
      <xdr:colOff>409575</xdr:colOff>
      <xdr:row>10</xdr:row>
      <xdr:rowOff>95250</xdr:rowOff>
    </xdr:from>
    <xdr:ext cx="1695450" cy="485775"/>
    <xdr:sp macro="" textlink="">
      <xdr:nvSpPr>
        <xdr:cNvPr id="34" name="Shape 34">
          <a:extLst>
            <a:ext uri="{FF2B5EF4-FFF2-40B4-BE49-F238E27FC236}">
              <a16:creationId xmlns:a16="http://schemas.microsoft.com/office/drawing/2014/main" id="{00000000-0008-0000-0A00-000022000000}"/>
            </a:ext>
          </a:extLst>
        </xdr:cNvPr>
        <xdr:cNvSpPr txBox="1"/>
      </xdr:nvSpPr>
      <xdr:spPr>
        <a:xfrm>
          <a:off x="4503038" y="3541875"/>
          <a:ext cx="1685925" cy="4762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20</xdr:col>
      <xdr:colOff>57150</xdr:colOff>
      <xdr:row>28</xdr:row>
      <xdr:rowOff>209550</xdr:rowOff>
    </xdr:from>
    <xdr:ext cx="1009650" cy="514350"/>
    <xdr:sp macro="" textlink="">
      <xdr:nvSpPr>
        <xdr:cNvPr id="2" name="Shape 16">
          <a:extLst>
            <a:ext uri="{FF2B5EF4-FFF2-40B4-BE49-F238E27FC236}">
              <a16:creationId xmlns:a16="http://schemas.microsoft.com/office/drawing/2014/main" id="{CEAAF1D7-1499-48D5-AACC-6EA693C20E77}"/>
            </a:ext>
          </a:extLst>
        </xdr:cNvPr>
        <xdr:cNvSpPr txBox="1"/>
      </xdr:nvSpPr>
      <xdr:spPr>
        <a:xfrm>
          <a:off x="9677400" y="6076950"/>
          <a:ext cx="1009650" cy="5143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10</xdr:col>
      <xdr:colOff>266700</xdr:colOff>
      <xdr:row>30</xdr:row>
      <xdr:rowOff>9525</xdr:rowOff>
    </xdr:from>
    <xdr:ext cx="1019175" cy="609600"/>
    <xdr:sp macro="" textlink="">
      <xdr:nvSpPr>
        <xdr:cNvPr id="3" name="Shape 17">
          <a:extLst>
            <a:ext uri="{FF2B5EF4-FFF2-40B4-BE49-F238E27FC236}">
              <a16:creationId xmlns:a16="http://schemas.microsoft.com/office/drawing/2014/main" id="{E06E59FF-6B89-496E-8EEB-E6693C838E99}"/>
            </a:ext>
          </a:extLst>
        </xdr:cNvPr>
        <xdr:cNvSpPr txBox="1"/>
      </xdr:nvSpPr>
      <xdr:spPr>
        <a:xfrm>
          <a:off x="4514850" y="6296025"/>
          <a:ext cx="1019175" cy="6096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13</xdr:col>
      <xdr:colOff>47625</xdr:colOff>
      <xdr:row>30</xdr:row>
      <xdr:rowOff>38100</xdr:rowOff>
    </xdr:from>
    <xdr:ext cx="2762250" cy="247650"/>
    <xdr:grpSp>
      <xdr:nvGrpSpPr>
        <xdr:cNvPr id="4" name="Shape 2">
          <a:extLst>
            <a:ext uri="{FF2B5EF4-FFF2-40B4-BE49-F238E27FC236}">
              <a16:creationId xmlns:a16="http://schemas.microsoft.com/office/drawing/2014/main" id="{4B12DA4D-27C6-4B43-AD1A-E45D960EEDD7}"/>
            </a:ext>
          </a:extLst>
        </xdr:cNvPr>
        <xdr:cNvGrpSpPr/>
      </xdr:nvGrpSpPr>
      <xdr:grpSpPr>
        <a:xfrm>
          <a:off x="6257925" y="6134100"/>
          <a:ext cx="2762250" cy="247650"/>
          <a:chOff x="3964875" y="3656175"/>
          <a:chExt cx="2762250" cy="247650"/>
        </a:xfrm>
      </xdr:grpSpPr>
      <xdr:grpSp>
        <xdr:nvGrpSpPr>
          <xdr:cNvPr id="5" name="Shape 18" title="Drawing">
            <a:extLst>
              <a:ext uri="{FF2B5EF4-FFF2-40B4-BE49-F238E27FC236}">
                <a16:creationId xmlns:a16="http://schemas.microsoft.com/office/drawing/2014/main" id="{58E85A5E-86C6-4EF3-84B2-35AE6375FA28}"/>
              </a:ext>
            </a:extLst>
          </xdr:cNvPr>
          <xdr:cNvGrpSpPr/>
        </xdr:nvGrpSpPr>
        <xdr:grpSpPr>
          <a:xfrm>
            <a:off x="3964875" y="3656175"/>
            <a:ext cx="2762250" cy="247650"/>
            <a:chOff x="2640450" y="2283550"/>
            <a:chExt cx="2747400" cy="228300"/>
          </a:xfrm>
        </xdr:grpSpPr>
        <xdr:sp macro="" textlink="">
          <xdr:nvSpPr>
            <xdr:cNvPr id="6" name="Shape 14">
              <a:extLst>
                <a:ext uri="{FF2B5EF4-FFF2-40B4-BE49-F238E27FC236}">
                  <a16:creationId xmlns:a16="http://schemas.microsoft.com/office/drawing/2014/main" id="{489BFE87-E371-40D5-BEC3-F34D4DE34459}"/>
                </a:ext>
              </a:extLst>
            </xdr:cNvPr>
            <xdr:cNvSpPr/>
          </xdr:nvSpPr>
          <xdr:spPr>
            <a:xfrm>
              <a:off x="2640450" y="2283550"/>
              <a:ext cx="2747400" cy="228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19">
              <a:extLst>
                <a:ext uri="{FF2B5EF4-FFF2-40B4-BE49-F238E27FC236}">
                  <a16:creationId xmlns:a16="http://schemas.microsoft.com/office/drawing/2014/main" id="{CF58EF00-7E82-4B20-9915-0B338CF9FF89}"/>
                </a:ext>
              </a:extLst>
            </xdr:cNvPr>
            <xdr:cNvCxnSpPr/>
          </xdr:nvCxnSpPr>
          <xdr:spPr>
            <a:xfrm flipH="1">
              <a:off x="2640450" y="2283550"/>
              <a:ext cx="2747400" cy="2283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oneCellAnchor>
    <xdr:from>
      <xdr:col>0</xdr:col>
      <xdr:colOff>266700</xdr:colOff>
      <xdr:row>0</xdr:row>
      <xdr:rowOff>123825</xdr:rowOff>
    </xdr:from>
    <xdr:ext cx="1171575" cy="495300"/>
    <xdr:sp macro="" textlink="">
      <xdr:nvSpPr>
        <xdr:cNvPr id="8" name="Shape 20">
          <a:extLst>
            <a:ext uri="{FF2B5EF4-FFF2-40B4-BE49-F238E27FC236}">
              <a16:creationId xmlns:a16="http://schemas.microsoft.com/office/drawing/2014/main" id="{7FEA73C4-EBE6-4D7F-B1DD-08A367163FDF}"/>
            </a:ext>
          </a:extLst>
        </xdr:cNvPr>
        <xdr:cNvSpPr txBox="1"/>
      </xdr:nvSpPr>
      <xdr:spPr>
        <a:xfrm>
          <a:off x="266700" y="123825"/>
          <a:ext cx="1171575" cy="4953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12</xdr:col>
      <xdr:colOff>295275</xdr:colOff>
      <xdr:row>0</xdr:row>
      <xdr:rowOff>200025</xdr:rowOff>
    </xdr:from>
    <xdr:ext cx="981075" cy="447675"/>
    <xdr:grpSp>
      <xdr:nvGrpSpPr>
        <xdr:cNvPr id="9" name="Shape 2">
          <a:extLst>
            <a:ext uri="{FF2B5EF4-FFF2-40B4-BE49-F238E27FC236}">
              <a16:creationId xmlns:a16="http://schemas.microsoft.com/office/drawing/2014/main" id="{E850C79E-3C77-4546-A30E-B2F4286EA85D}"/>
            </a:ext>
          </a:extLst>
        </xdr:cNvPr>
        <xdr:cNvGrpSpPr/>
      </xdr:nvGrpSpPr>
      <xdr:grpSpPr>
        <a:xfrm>
          <a:off x="5654675" y="200025"/>
          <a:ext cx="981075" cy="447675"/>
          <a:chOff x="4855463" y="3556163"/>
          <a:chExt cx="981075" cy="447675"/>
        </a:xfrm>
      </xdr:grpSpPr>
      <xdr:grpSp>
        <xdr:nvGrpSpPr>
          <xdr:cNvPr id="10" name="Shape 21" title="Drawing">
            <a:extLst>
              <a:ext uri="{FF2B5EF4-FFF2-40B4-BE49-F238E27FC236}">
                <a16:creationId xmlns:a16="http://schemas.microsoft.com/office/drawing/2014/main" id="{7756FE1B-D0A3-4F0A-94BA-C6A49F067B60}"/>
              </a:ext>
            </a:extLst>
          </xdr:cNvPr>
          <xdr:cNvGrpSpPr/>
        </xdr:nvGrpSpPr>
        <xdr:grpSpPr>
          <a:xfrm>
            <a:off x="4855463" y="3556163"/>
            <a:ext cx="981075" cy="447675"/>
            <a:chOff x="152400" y="152400"/>
            <a:chExt cx="1362075" cy="609600"/>
          </a:xfrm>
        </xdr:grpSpPr>
        <xdr:sp macro="" textlink="">
          <xdr:nvSpPr>
            <xdr:cNvPr id="11" name="Shape 14">
              <a:extLst>
                <a:ext uri="{FF2B5EF4-FFF2-40B4-BE49-F238E27FC236}">
                  <a16:creationId xmlns:a16="http://schemas.microsoft.com/office/drawing/2014/main" id="{7489FA69-E98B-4CFF-BEE6-381695CF81BF}"/>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2" name="Shape 22" descr="Debit.png">
              <a:extLst>
                <a:ext uri="{FF2B5EF4-FFF2-40B4-BE49-F238E27FC236}">
                  <a16:creationId xmlns:a16="http://schemas.microsoft.com/office/drawing/2014/main" id="{8EED2441-70ED-47DE-B372-F17E73837876}"/>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171450</xdr:colOff>
      <xdr:row>0</xdr:row>
      <xdr:rowOff>200025</xdr:rowOff>
    </xdr:from>
    <xdr:ext cx="1028700" cy="466725"/>
    <xdr:grpSp>
      <xdr:nvGrpSpPr>
        <xdr:cNvPr id="13" name="Shape 2">
          <a:extLst>
            <a:ext uri="{FF2B5EF4-FFF2-40B4-BE49-F238E27FC236}">
              <a16:creationId xmlns:a16="http://schemas.microsoft.com/office/drawing/2014/main" id="{068336F1-0006-4D77-A32F-E3811FCEC259}"/>
            </a:ext>
          </a:extLst>
        </xdr:cNvPr>
        <xdr:cNvGrpSpPr/>
      </xdr:nvGrpSpPr>
      <xdr:grpSpPr>
        <a:xfrm>
          <a:off x="11626850" y="200025"/>
          <a:ext cx="1028700" cy="466725"/>
          <a:chOff x="4831650" y="3546638"/>
          <a:chExt cx="1028700" cy="466725"/>
        </a:xfrm>
      </xdr:grpSpPr>
      <xdr:grpSp>
        <xdr:nvGrpSpPr>
          <xdr:cNvPr id="14" name="Shape 23" title="Drawing">
            <a:extLst>
              <a:ext uri="{FF2B5EF4-FFF2-40B4-BE49-F238E27FC236}">
                <a16:creationId xmlns:a16="http://schemas.microsoft.com/office/drawing/2014/main" id="{3C92702A-63FB-4661-BF55-57053CFD3B56}"/>
              </a:ext>
            </a:extLst>
          </xdr:cNvPr>
          <xdr:cNvGrpSpPr/>
        </xdr:nvGrpSpPr>
        <xdr:grpSpPr>
          <a:xfrm>
            <a:off x="4831650" y="3546638"/>
            <a:ext cx="1028700" cy="466725"/>
            <a:chOff x="152400" y="152400"/>
            <a:chExt cx="1362075" cy="609600"/>
          </a:xfrm>
        </xdr:grpSpPr>
        <xdr:sp macro="" textlink="">
          <xdr:nvSpPr>
            <xdr:cNvPr id="15" name="Shape 14">
              <a:extLst>
                <a:ext uri="{FF2B5EF4-FFF2-40B4-BE49-F238E27FC236}">
                  <a16:creationId xmlns:a16="http://schemas.microsoft.com/office/drawing/2014/main" id="{737DFC03-02F0-4853-9807-05E416A4C64E}"/>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6" name="Shape 24" descr="Debit.png">
              <a:extLst>
                <a:ext uri="{FF2B5EF4-FFF2-40B4-BE49-F238E27FC236}">
                  <a16:creationId xmlns:a16="http://schemas.microsoft.com/office/drawing/2014/main" id="{D003C116-C3AC-4CCC-9DEE-A7D49B91FB44}"/>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12</xdr:col>
      <xdr:colOff>381000</xdr:colOff>
      <xdr:row>20</xdr:row>
      <xdr:rowOff>19050</xdr:rowOff>
    </xdr:from>
    <xdr:ext cx="952500" cy="428625"/>
    <xdr:grpSp>
      <xdr:nvGrpSpPr>
        <xdr:cNvPr id="17" name="Shape 2">
          <a:extLst>
            <a:ext uri="{FF2B5EF4-FFF2-40B4-BE49-F238E27FC236}">
              <a16:creationId xmlns:a16="http://schemas.microsoft.com/office/drawing/2014/main" id="{8D866533-0DD0-40D1-BAA7-EA08182AE956}"/>
            </a:ext>
          </a:extLst>
        </xdr:cNvPr>
        <xdr:cNvGrpSpPr/>
      </xdr:nvGrpSpPr>
      <xdr:grpSpPr>
        <a:xfrm>
          <a:off x="5740400" y="4083050"/>
          <a:ext cx="952500" cy="428625"/>
          <a:chOff x="4869750" y="3565688"/>
          <a:chExt cx="952500" cy="428625"/>
        </a:xfrm>
      </xdr:grpSpPr>
      <xdr:grpSp>
        <xdr:nvGrpSpPr>
          <xdr:cNvPr id="18" name="Shape 25" title="Drawing">
            <a:extLst>
              <a:ext uri="{FF2B5EF4-FFF2-40B4-BE49-F238E27FC236}">
                <a16:creationId xmlns:a16="http://schemas.microsoft.com/office/drawing/2014/main" id="{B80D7E40-D8B1-4120-ABE5-42A8E348B9FF}"/>
              </a:ext>
            </a:extLst>
          </xdr:cNvPr>
          <xdr:cNvGrpSpPr/>
        </xdr:nvGrpSpPr>
        <xdr:grpSpPr>
          <a:xfrm>
            <a:off x="4869750" y="3565688"/>
            <a:ext cx="952500" cy="428625"/>
            <a:chOff x="152400" y="152400"/>
            <a:chExt cx="1362075" cy="609600"/>
          </a:xfrm>
        </xdr:grpSpPr>
        <xdr:sp macro="" textlink="">
          <xdr:nvSpPr>
            <xdr:cNvPr id="19" name="Shape 14">
              <a:extLst>
                <a:ext uri="{FF2B5EF4-FFF2-40B4-BE49-F238E27FC236}">
                  <a16:creationId xmlns:a16="http://schemas.microsoft.com/office/drawing/2014/main" id="{683F242F-CDF6-4D6A-A92B-AFE38DD8D083}"/>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0" name="Shape 26" descr="Debit.png">
              <a:extLst>
                <a:ext uri="{FF2B5EF4-FFF2-40B4-BE49-F238E27FC236}">
                  <a16:creationId xmlns:a16="http://schemas.microsoft.com/office/drawing/2014/main" id="{0198311D-7A42-40DD-9786-D298DDA9E8FE}"/>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228600</xdr:colOff>
      <xdr:row>11</xdr:row>
      <xdr:rowOff>19050</xdr:rowOff>
    </xdr:from>
    <xdr:ext cx="981075" cy="447675"/>
    <xdr:grpSp>
      <xdr:nvGrpSpPr>
        <xdr:cNvPr id="21" name="Shape 2">
          <a:extLst>
            <a:ext uri="{FF2B5EF4-FFF2-40B4-BE49-F238E27FC236}">
              <a16:creationId xmlns:a16="http://schemas.microsoft.com/office/drawing/2014/main" id="{C67AA79B-91AB-435F-AAFD-1FE6206AE117}"/>
            </a:ext>
          </a:extLst>
        </xdr:cNvPr>
        <xdr:cNvGrpSpPr/>
      </xdr:nvGrpSpPr>
      <xdr:grpSpPr>
        <a:xfrm>
          <a:off x="11684000" y="2254250"/>
          <a:ext cx="981075" cy="447675"/>
          <a:chOff x="4855463" y="3556163"/>
          <a:chExt cx="981075" cy="447675"/>
        </a:xfrm>
      </xdr:grpSpPr>
      <xdr:grpSp>
        <xdr:nvGrpSpPr>
          <xdr:cNvPr id="22" name="Shape 27" title="Drawing">
            <a:extLst>
              <a:ext uri="{FF2B5EF4-FFF2-40B4-BE49-F238E27FC236}">
                <a16:creationId xmlns:a16="http://schemas.microsoft.com/office/drawing/2014/main" id="{90193FBC-8E2A-426F-9A54-818429E1D38C}"/>
              </a:ext>
            </a:extLst>
          </xdr:cNvPr>
          <xdr:cNvGrpSpPr/>
        </xdr:nvGrpSpPr>
        <xdr:grpSpPr>
          <a:xfrm>
            <a:off x="4855463" y="3556163"/>
            <a:ext cx="981075" cy="447675"/>
            <a:chOff x="152400" y="152400"/>
            <a:chExt cx="1362075" cy="609600"/>
          </a:xfrm>
        </xdr:grpSpPr>
        <xdr:sp macro="" textlink="">
          <xdr:nvSpPr>
            <xdr:cNvPr id="23" name="Shape 14">
              <a:extLst>
                <a:ext uri="{FF2B5EF4-FFF2-40B4-BE49-F238E27FC236}">
                  <a16:creationId xmlns:a16="http://schemas.microsoft.com/office/drawing/2014/main" id="{3976588B-B22F-4A6E-BDF9-1AD183818B66}"/>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8" descr="Credit.png">
              <a:extLst>
                <a:ext uri="{FF2B5EF4-FFF2-40B4-BE49-F238E27FC236}">
                  <a16:creationId xmlns:a16="http://schemas.microsoft.com/office/drawing/2014/main" id="{92D23977-D6CA-40FB-8BE4-18EBCE4A4F82}"/>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5</xdr:col>
      <xdr:colOff>295275</xdr:colOff>
      <xdr:row>1</xdr:row>
      <xdr:rowOff>0</xdr:rowOff>
    </xdr:from>
    <xdr:ext cx="981075" cy="438150"/>
    <xdr:grpSp>
      <xdr:nvGrpSpPr>
        <xdr:cNvPr id="25" name="Shape 2">
          <a:extLst>
            <a:ext uri="{FF2B5EF4-FFF2-40B4-BE49-F238E27FC236}">
              <a16:creationId xmlns:a16="http://schemas.microsoft.com/office/drawing/2014/main" id="{27991F6F-44A3-489F-801A-9CD6C59E5249}"/>
            </a:ext>
          </a:extLst>
        </xdr:cNvPr>
        <xdr:cNvGrpSpPr/>
      </xdr:nvGrpSpPr>
      <xdr:grpSpPr>
        <a:xfrm>
          <a:off x="2289175" y="203200"/>
          <a:ext cx="981075" cy="438150"/>
          <a:chOff x="4855463" y="3560925"/>
          <a:chExt cx="981075" cy="438150"/>
        </a:xfrm>
      </xdr:grpSpPr>
      <xdr:grpSp>
        <xdr:nvGrpSpPr>
          <xdr:cNvPr id="26" name="Shape 29" title="Drawing">
            <a:extLst>
              <a:ext uri="{FF2B5EF4-FFF2-40B4-BE49-F238E27FC236}">
                <a16:creationId xmlns:a16="http://schemas.microsoft.com/office/drawing/2014/main" id="{322352F2-9D53-43D4-834B-A9AC67102CA8}"/>
              </a:ext>
            </a:extLst>
          </xdr:cNvPr>
          <xdr:cNvGrpSpPr/>
        </xdr:nvGrpSpPr>
        <xdr:grpSpPr>
          <a:xfrm>
            <a:off x="4855463" y="3560925"/>
            <a:ext cx="981075" cy="438150"/>
            <a:chOff x="152400" y="152400"/>
            <a:chExt cx="1362075" cy="609600"/>
          </a:xfrm>
        </xdr:grpSpPr>
        <xdr:sp macro="" textlink="">
          <xdr:nvSpPr>
            <xdr:cNvPr id="27" name="Shape 14">
              <a:extLst>
                <a:ext uri="{FF2B5EF4-FFF2-40B4-BE49-F238E27FC236}">
                  <a16:creationId xmlns:a16="http://schemas.microsoft.com/office/drawing/2014/main" id="{0A33CD6D-CCBC-4A86-B5AB-A144EFA5E4BA}"/>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8" name="Shape 30" descr="Credit.png">
              <a:extLst>
                <a:ext uri="{FF2B5EF4-FFF2-40B4-BE49-F238E27FC236}">
                  <a16:creationId xmlns:a16="http://schemas.microsoft.com/office/drawing/2014/main" id="{BB2A0542-0E00-4235-AFC5-7630557B33A2}"/>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7</xdr:col>
      <xdr:colOff>361950</xdr:colOff>
      <xdr:row>0</xdr:row>
      <xdr:rowOff>142875</xdr:rowOff>
    </xdr:from>
    <xdr:ext cx="1552575" cy="581025"/>
    <xdr:sp macro="" textlink="">
      <xdr:nvSpPr>
        <xdr:cNvPr id="29" name="Shape 31">
          <a:extLst>
            <a:ext uri="{FF2B5EF4-FFF2-40B4-BE49-F238E27FC236}">
              <a16:creationId xmlns:a16="http://schemas.microsoft.com/office/drawing/2014/main" id="{9F79FA63-C858-48F2-BDD0-06AE749784F5}"/>
            </a:ext>
          </a:extLst>
        </xdr:cNvPr>
        <xdr:cNvSpPr txBox="1"/>
      </xdr:nvSpPr>
      <xdr:spPr>
        <a:xfrm>
          <a:off x="3590925" y="142875"/>
          <a:ext cx="1552575" cy="5810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7</xdr:col>
      <xdr:colOff>352425</xdr:colOff>
      <xdr:row>19</xdr:row>
      <xdr:rowOff>123825</xdr:rowOff>
    </xdr:from>
    <xdr:ext cx="1104900" cy="552450"/>
    <xdr:sp macro="" textlink="">
      <xdr:nvSpPr>
        <xdr:cNvPr id="30" name="Shape 32">
          <a:extLst>
            <a:ext uri="{FF2B5EF4-FFF2-40B4-BE49-F238E27FC236}">
              <a16:creationId xmlns:a16="http://schemas.microsoft.com/office/drawing/2014/main" id="{3FD370F1-1D6F-4CFB-B29E-00B3FF1B1B0E}"/>
            </a:ext>
          </a:extLst>
        </xdr:cNvPr>
        <xdr:cNvSpPr txBox="1"/>
      </xdr:nvSpPr>
      <xdr:spPr>
        <a:xfrm>
          <a:off x="3581400" y="4105275"/>
          <a:ext cx="110490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14</xdr:col>
      <xdr:colOff>419100</xdr:colOff>
      <xdr:row>0</xdr:row>
      <xdr:rowOff>133350</xdr:rowOff>
    </xdr:from>
    <xdr:ext cx="1924050" cy="552450"/>
    <xdr:sp macro="" textlink="">
      <xdr:nvSpPr>
        <xdr:cNvPr id="31" name="Shape 33">
          <a:extLst>
            <a:ext uri="{FF2B5EF4-FFF2-40B4-BE49-F238E27FC236}">
              <a16:creationId xmlns:a16="http://schemas.microsoft.com/office/drawing/2014/main" id="{070731C3-2382-415F-A971-18FDDA0105FC}"/>
            </a:ext>
          </a:extLst>
        </xdr:cNvPr>
        <xdr:cNvSpPr txBox="1"/>
      </xdr:nvSpPr>
      <xdr:spPr>
        <a:xfrm>
          <a:off x="7019925" y="133350"/>
          <a:ext cx="192405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14</xdr:col>
      <xdr:colOff>409575</xdr:colOff>
      <xdr:row>10</xdr:row>
      <xdr:rowOff>95250</xdr:rowOff>
    </xdr:from>
    <xdr:ext cx="1695450" cy="485775"/>
    <xdr:sp macro="" textlink="">
      <xdr:nvSpPr>
        <xdr:cNvPr id="32" name="Shape 34">
          <a:extLst>
            <a:ext uri="{FF2B5EF4-FFF2-40B4-BE49-F238E27FC236}">
              <a16:creationId xmlns:a16="http://schemas.microsoft.com/office/drawing/2014/main" id="{5CA12C6B-4ECC-4B15-A1F0-5EDF1907BCF3}"/>
            </a:ext>
          </a:extLst>
        </xdr:cNvPr>
        <xdr:cNvSpPr txBox="1"/>
      </xdr:nvSpPr>
      <xdr:spPr>
        <a:xfrm>
          <a:off x="7010400" y="2190750"/>
          <a:ext cx="1695450" cy="4857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20</xdr:col>
      <xdr:colOff>57150</xdr:colOff>
      <xdr:row>28</xdr:row>
      <xdr:rowOff>209550</xdr:rowOff>
    </xdr:from>
    <xdr:ext cx="1009650" cy="514350"/>
    <xdr:sp macro="" textlink="">
      <xdr:nvSpPr>
        <xdr:cNvPr id="2" name="Shape 16">
          <a:extLst>
            <a:ext uri="{FF2B5EF4-FFF2-40B4-BE49-F238E27FC236}">
              <a16:creationId xmlns:a16="http://schemas.microsoft.com/office/drawing/2014/main" id="{9FEEBB46-CCF0-477C-B225-200253308609}"/>
            </a:ext>
          </a:extLst>
        </xdr:cNvPr>
        <xdr:cNvSpPr txBox="1"/>
      </xdr:nvSpPr>
      <xdr:spPr>
        <a:xfrm>
          <a:off x="9734550" y="6076950"/>
          <a:ext cx="1009650" cy="5143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10</xdr:col>
      <xdr:colOff>266700</xdr:colOff>
      <xdr:row>30</xdr:row>
      <xdr:rowOff>9525</xdr:rowOff>
    </xdr:from>
    <xdr:ext cx="1019175" cy="609600"/>
    <xdr:sp macro="" textlink="">
      <xdr:nvSpPr>
        <xdr:cNvPr id="3" name="Shape 17">
          <a:extLst>
            <a:ext uri="{FF2B5EF4-FFF2-40B4-BE49-F238E27FC236}">
              <a16:creationId xmlns:a16="http://schemas.microsoft.com/office/drawing/2014/main" id="{63BEB16F-2160-4CF6-B202-2F2770919AF2}"/>
            </a:ext>
          </a:extLst>
        </xdr:cNvPr>
        <xdr:cNvSpPr txBox="1"/>
      </xdr:nvSpPr>
      <xdr:spPr>
        <a:xfrm>
          <a:off x="4514850" y="6296025"/>
          <a:ext cx="1019175" cy="6096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13</xdr:col>
      <xdr:colOff>47625</xdr:colOff>
      <xdr:row>30</xdr:row>
      <xdr:rowOff>38100</xdr:rowOff>
    </xdr:from>
    <xdr:ext cx="2762250" cy="247650"/>
    <xdr:grpSp>
      <xdr:nvGrpSpPr>
        <xdr:cNvPr id="4" name="Shape 2">
          <a:extLst>
            <a:ext uri="{FF2B5EF4-FFF2-40B4-BE49-F238E27FC236}">
              <a16:creationId xmlns:a16="http://schemas.microsoft.com/office/drawing/2014/main" id="{A2BDAE7D-836D-486A-9FFA-6F4B768AF1A7}"/>
            </a:ext>
          </a:extLst>
        </xdr:cNvPr>
        <xdr:cNvGrpSpPr/>
      </xdr:nvGrpSpPr>
      <xdr:grpSpPr>
        <a:xfrm>
          <a:off x="6257925" y="6134100"/>
          <a:ext cx="2762250" cy="247650"/>
          <a:chOff x="3964875" y="3656175"/>
          <a:chExt cx="2762250" cy="247650"/>
        </a:xfrm>
      </xdr:grpSpPr>
      <xdr:grpSp>
        <xdr:nvGrpSpPr>
          <xdr:cNvPr id="5" name="Shape 18" title="Drawing">
            <a:extLst>
              <a:ext uri="{FF2B5EF4-FFF2-40B4-BE49-F238E27FC236}">
                <a16:creationId xmlns:a16="http://schemas.microsoft.com/office/drawing/2014/main" id="{C897ADF7-43C4-408B-B366-7F6A9AAA618B}"/>
              </a:ext>
            </a:extLst>
          </xdr:cNvPr>
          <xdr:cNvGrpSpPr/>
        </xdr:nvGrpSpPr>
        <xdr:grpSpPr>
          <a:xfrm>
            <a:off x="3964875" y="3656175"/>
            <a:ext cx="2762250" cy="247650"/>
            <a:chOff x="2640450" y="2283550"/>
            <a:chExt cx="2747400" cy="228300"/>
          </a:xfrm>
        </xdr:grpSpPr>
        <xdr:sp macro="" textlink="">
          <xdr:nvSpPr>
            <xdr:cNvPr id="6" name="Shape 14">
              <a:extLst>
                <a:ext uri="{FF2B5EF4-FFF2-40B4-BE49-F238E27FC236}">
                  <a16:creationId xmlns:a16="http://schemas.microsoft.com/office/drawing/2014/main" id="{6CE1BD55-F973-4F3A-B218-CB9AC6568F96}"/>
                </a:ext>
              </a:extLst>
            </xdr:cNvPr>
            <xdr:cNvSpPr/>
          </xdr:nvSpPr>
          <xdr:spPr>
            <a:xfrm>
              <a:off x="2640450" y="2283550"/>
              <a:ext cx="2747400" cy="228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19">
              <a:extLst>
                <a:ext uri="{FF2B5EF4-FFF2-40B4-BE49-F238E27FC236}">
                  <a16:creationId xmlns:a16="http://schemas.microsoft.com/office/drawing/2014/main" id="{7A4FDD88-FF42-4DE9-A265-F1A5D0259B82}"/>
                </a:ext>
              </a:extLst>
            </xdr:cNvPr>
            <xdr:cNvCxnSpPr/>
          </xdr:nvCxnSpPr>
          <xdr:spPr>
            <a:xfrm flipH="1">
              <a:off x="2640450" y="2283550"/>
              <a:ext cx="2747400" cy="2283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oneCellAnchor>
    <xdr:from>
      <xdr:col>0</xdr:col>
      <xdr:colOff>266700</xdr:colOff>
      <xdr:row>0</xdr:row>
      <xdr:rowOff>123825</xdr:rowOff>
    </xdr:from>
    <xdr:ext cx="1171575" cy="495300"/>
    <xdr:sp macro="" textlink="">
      <xdr:nvSpPr>
        <xdr:cNvPr id="8" name="Shape 20">
          <a:extLst>
            <a:ext uri="{FF2B5EF4-FFF2-40B4-BE49-F238E27FC236}">
              <a16:creationId xmlns:a16="http://schemas.microsoft.com/office/drawing/2014/main" id="{54292B4B-26F8-4FAF-8FBC-DDD6ED022BF0}"/>
            </a:ext>
          </a:extLst>
        </xdr:cNvPr>
        <xdr:cNvSpPr txBox="1"/>
      </xdr:nvSpPr>
      <xdr:spPr>
        <a:xfrm>
          <a:off x="266700" y="123825"/>
          <a:ext cx="1171575" cy="4953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12</xdr:col>
      <xdr:colOff>295275</xdr:colOff>
      <xdr:row>0</xdr:row>
      <xdr:rowOff>200025</xdr:rowOff>
    </xdr:from>
    <xdr:ext cx="981075" cy="447675"/>
    <xdr:grpSp>
      <xdr:nvGrpSpPr>
        <xdr:cNvPr id="9" name="Shape 2">
          <a:extLst>
            <a:ext uri="{FF2B5EF4-FFF2-40B4-BE49-F238E27FC236}">
              <a16:creationId xmlns:a16="http://schemas.microsoft.com/office/drawing/2014/main" id="{FC9829BF-0EB7-4552-AA1B-5BE3E6457C45}"/>
            </a:ext>
          </a:extLst>
        </xdr:cNvPr>
        <xdr:cNvGrpSpPr/>
      </xdr:nvGrpSpPr>
      <xdr:grpSpPr>
        <a:xfrm>
          <a:off x="5654675" y="200025"/>
          <a:ext cx="981075" cy="447675"/>
          <a:chOff x="4855463" y="3556163"/>
          <a:chExt cx="981075" cy="447675"/>
        </a:xfrm>
      </xdr:grpSpPr>
      <xdr:grpSp>
        <xdr:nvGrpSpPr>
          <xdr:cNvPr id="10" name="Shape 21" title="Drawing">
            <a:extLst>
              <a:ext uri="{FF2B5EF4-FFF2-40B4-BE49-F238E27FC236}">
                <a16:creationId xmlns:a16="http://schemas.microsoft.com/office/drawing/2014/main" id="{0F556A1D-AB78-4E7F-A49E-7D1E55AC29FD}"/>
              </a:ext>
            </a:extLst>
          </xdr:cNvPr>
          <xdr:cNvGrpSpPr/>
        </xdr:nvGrpSpPr>
        <xdr:grpSpPr>
          <a:xfrm>
            <a:off x="4855463" y="3556163"/>
            <a:ext cx="981075" cy="447675"/>
            <a:chOff x="152400" y="152400"/>
            <a:chExt cx="1362075" cy="609600"/>
          </a:xfrm>
        </xdr:grpSpPr>
        <xdr:sp macro="" textlink="">
          <xdr:nvSpPr>
            <xdr:cNvPr id="11" name="Shape 14">
              <a:extLst>
                <a:ext uri="{FF2B5EF4-FFF2-40B4-BE49-F238E27FC236}">
                  <a16:creationId xmlns:a16="http://schemas.microsoft.com/office/drawing/2014/main" id="{160FA894-D2E4-4CF8-89E5-62009BCA93D2}"/>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2" name="Shape 22" descr="Debit.png">
              <a:extLst>
                <a:ext uri="{FF2B5EF4-FFF2-40B4-BE49-F238E27FC236}">
                  <a16:creationId xmlns:a16="http://schemas.microsoft.com/office/drawing/2014/main" id="{B1A1E1B2-7EFD-4A20-A307-9FF9CD6A3069}"/>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171450</xdr:colOff>
      <xdr:row>0</xdr:row>
      <xdr:rowOff>200025</xdr:rowOff>
    </xdr:from>
    <xdr:ext cx="1028700" cy="466725"/>
    <xdr:grpSp>
      <xdr:nvGrpSpPr>
        <xdr:cNvPr id="13" name="Shape 2">
          <a:extLst>
            <a:ext uri="{FF2B5EF4-FFF2-40B4-BE49-F238E27FC236}">
              <a16:creationId xmlns:a16="http://schemas.microsoft.com/office/drawing/2014/main" id="{B5C79A7E-AF44-4884-8631-361EA5FAC125}"/>
            </a:ext>
          </a:extLst>
        </xdr:cNvPr>
        <xdr:cNvGrpSpPr/>
      </xdr:nvGrpSpPr>
      <xdr:grpSpPr>
        <a:xfrm>
          <a:off x="11677650" y="200025"/>
          <a:ext cx="1028700" cy="466725"/>
          <a:chOff x="4831650" y="3546638"/>
          <a:chExt cx="1028700" cy="466725"/>
        </a:xfrm>
      </xdr:grpSpPr>
      <xdr:grpSp>
        <xdr:nvGrpSpPr>
          <xdr:cNvPr id="14" name="Shape 23" title="Drawing">
            <a:extLst>
              <a:ext uri="{FF2B5EF4-FFF2-40B4-BE49-F238E27FC236}">
                <a16:creationId xmlns:a16="http://schemas.microsoft.com/office/drawing/2014/main" id="{3939507E-767F-4283-9725-1A6630CF8730}"/>
              </a:ext>
            </a:extLst>
          </xdr:cNvPr>
          <xdr:cNvGrpSpPr/>
        </xdr:nvGrpSpPr>
        <xdr:grpSpPr>
          <a:xfrm>
            <a:off x="4831650" y="3546638"/>
            <a:ext cx="1028700" cy="466725"/>
            <a:chOff x="152400" y="152400"/>
            <a:chExt cx="1362075" cy="609600"/>
          </a:xfrm>
        </xdr:grpSpPr>
        <xdr:sp macro="" textlink="">
          <xdr:nvSpPr>
            <xdr:cNvPr id="15" name="Shape 14">
              <a:extLst>
                <a:ext uri="{FF2B5EF4-FFF2-40B4-BE49-F238E27FC236}">
                  <a16:creationId xmlns:a16="http://schemas.microsoft.com/office/drawing/2014/main" id="{7D5A1340-EF36-448D-91B3-A0B8AE506912}"/>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6" name="Shape 24" descr="Debit.png">
              <a:extLst>
                <a:ext uri="{FF2B5EF4-FFF2-40B4-BE49-F238E27FC236}">
                  <a16:creationId xmlns:a16="http://schemas.microsoft.com/office/drawing/2014/main" id="{B864DE1B-2C37-47CD-ACEE-40BC6D873336}"/>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12</xdr:col>
      <xdr:colOff>381000</xdr:colOff>
      <xdr:row>20</xdr:row>
      <xdr:rowOff>19050</xdr:rowOff>
    </xdr:from>
    <xdr:ext cx="952500" cy="428625"/>
    <xdr:grpSp>
      <xdr:nvGrpSpPr>
        <xdr:cNvPr id="17" name="Shape 2">
          <a:extLst>
            <a:ext uri="{FF2B5EF4-FFF2-40B4-BE49-F238E27FC236}">
              <a16:creationId xmlns:a16="http://schemas.microsoft.com/office/drawing/2014/main" id="{4C1B44AB-69E8-459F-B341-4FE00B7B79B3}"/>
            </a:ext>
          </a:extLst>
        </xdr:cNvPr>
        <xdr:cNvGrpSpPr/>
      </xdr:nvGrpSpPr>
      <xdr:grpSpPr>
        <a:xfrm>
          <a:off x="5740400" y="4083050"/>
          <a:ext cx="952500" cy="428625"/>
          <a:chOff x="4869750" y="3565688"/>
          <a:chExt cx="952500" cy="428625"/>
        </a:xfrm>
      </xdr:grpSpPr>
      <xdr:grpSp>
        <xdr:nvGrpSpPr>
          <xdr:cNvPr id="18" name="Shape 25" title="Drawing">
            <a:extLst>
              <a:ext uri="{FF2B5EF4-FFF2-40B4-BE49-F238E27FC236}">
                <a16:creationId xmlns:a16="http://schemas.microsoft.com/office/drawing/2014/main" id="{871E31BC-3267-4BFB-8366-741473DED916}"/>
              </a:ext>
            </a:extLst>
          </xdr:cNvPr>
          <xdr:cNvGrpSpPr/>
        </xdr:nvGrpSpPr>
        <xdr:grpSpPr>
          <a:xfrm>
            <a:off x="4869750" y="3565688"/>
            <a:ext cx="952500" cy="428625"/>
            <a:chOff x="152400" y="152400"/>
            <a:chExt cx="1362075" cy="609600"/>
          </a:xfrm>
        </xdr:grpSpPr>
        <xdr:sp macro="" textlink="">
          <xdr:nvSpPr>
            <xdr:cNvPr id="19" name="Shape 14">
              <a:extLst>
                <a:ext uri="{FF2B5EF4-FFF2-40B4-BE49-F238E27FC236}">
                  <a16:creationId xmlns:a16="http://schemas.microsoft.com/office/drawing/2014/main" id="{ADCC9A00-28EE-4876-9AAC-8DBA663F8562}"/>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0" name="Shape 26" descr="Debit.png">
              <a:extLst>
                <a:ext uri="{FF2B5EF4-FFF2-40B4-BE49-F238E27FC236}">
                  <a16:creationId xmlns:a16="http://schemas.microsoft.com/office/drawing/2014/main" id="{3566C9F8-9F56-47E9-A4BE-98BAC9813F70}"/>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228600</xdr:colOff>
      <xdr:row>11</xdr:row>
      <xdr:rowOff>19050</xdr:rowOff>
    </xdr:from>
    <xdr:ext cx="981075" cy="447675"/>
    <xdr:grpSp>
      <xdr:nvGrpSpPr>
        <xdr:cNvPr id="21" name="Shape 2">
          <a:extLst>
            <a:ext uri="{FF2B5EF4-FFF2-40B4-BE49-F238E27FC236}">
              <a16:creationId xmlns:a16="http://schemas.microsoft.com/office/drawing/2014/main" id="{E22372FF-AC4A-42E7-AB93-C55210A3D466}"/>
            </a:ext>
          </a:extLst>
        </xdr:cNvPr>
        <xdr:cNvGrpSpPr/>
      </xdr:nvGrpSpPr>
      <xdr:grpSpPr>
        <a:xfrm>
          <a:off x="11734800" y="2254250"/>
          <a:ext cx="981075" cy="447675"/>
          <a:chOff x="4855463" y="3556163"/>
          <a:chExt cx="981075" cy="447675"/>
        </a:xfrm>
      </xdr:grpSpPr>
      <xdr:grpSp>
        <xdr:nvGrpSpPr>
          <xdr:cNvPr id="22" name="Shape 27" title="Drawing">
            <a:extLst>
              <a:ext uri="{FF2B5EF4-FFF2-40B4-BE49-F238E27FC236}">
                <a16:creationId xmlns:a16="http://schemas.microsoft.com/office/drawing/2014/main" id="{C7F1ABB8-3670-4BCA-901E-092698F4238A}"/>
              </a:ext>
            </a:extLst>
          </xdr:cNvPr>
          <xdr:cNvGrpSpPr/>
        </xdr:nvGrpSpPr>
        <xdr:grpSpPr>
          <a:xfrm>
            <a:off x="4855463" y="3556163"/>
            <a:ext cx="981075" cy="447675"/>
            <a:chOff x="152400" y="152400"/>
            <a:chExt cx="1362075" cy="609600"/>
          </a:xfrm>
        </xdr:grpSpPr>
        <xdr:sp macro="" textlink="">
          <xdr:nvSpPr>
            <xdr:cNvPr id="23" name="Shape 14">
              <a:extLst>
                <a:ext uri="{FF2B5EF4-FFF2-40B4-BE49-F238E27FC236}">
                  <a16:creationId xmlns:a16="http://schemas.microsoft.com/office/drawing/2014/main" id="{BA496EA4-8714-436D-96C8-713A1B60A7D1}"/>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8" descr="Credit.png">
              <a:extLst>
                <a:ext uri="{FF2B5EF4-FFF2-40B4-BE49-F238E27FC236}">
                  <a16:creationId xmlns:a16="http://schemas.microsoft.com/office/drawing/2014/main" id="{8886498A-9F3A-4872-80E9-7F507021D633}"/>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5</xdr:col>
      <xdr:colOff>295275</xdr:colOff>
      <xdr:row>1</xdr:row>
      <xdr:rowOff>0</xdr:rowOff>
    </xdr:from>
    <xdr:ext cx="981075" cy="438150"/>
    <xdr:grpSp>
      <xdr:nvGrpSpPr>
        <xdr:cNvPr id="25" name="Shape 2">
          <a:extLst>
            <a:ext uri="{FF2B5EF4-FFF2-40B4-BE49-F238E27FC236}">
              <a16:creationId xmlns:a16="http://schemas.microsoft.com/office/drawing/2014/main" id="{1122EAFF-1D67-4455-89ED-3B25B5D82E9D}"/>
            </a:ext>
          </a:extLst>
        </xdr:cNvPr>
        <xdr:cNvGrpSpPr/>
      </xdr:nvGrpSpPr>
      <xdr:grpSpPr>
        <a:xfrm>
          <a:off x="2289175" y="203200"/>
          <a:ext cx="981075" cy="438150"/>
          <a:chOff x="4855463" y="3560925"/>
          <a:chExt cx="981075" cy="438150"/>
        </a:xfrm>
      </xdr:grpSpPr>
      <xdr:grpSp>
        <xdr:nvGrpSpPr>
          <xdr:cNvPr id="26" name="Shape 29" title="Drawing">
            <a:extLst>
              <a:ext uri="{FF2B5EF4-FFF2-40B4-BE49-F238E27FC236}">
                <a16:creationId xmlns:a16="http://schemas.microsoft.com/office/drawing/2014/main" id="{1AD479AE-1915-4B4F-8415-7DAFF1319495}"/>
              </a:ext>
            </a:extLst>
          </xdr:cNvPr>
          <xdr:cNvGrpSpPr/>
        </xdr:nvGrpSpPr>
        <xdr:grpSpPr>
          <a:xfrm>
            <a:off x="4855463" y="3560925"/>
            <a:ext cx="981075" cy="438150"/>
            <a:chOff x="152400" y="152400"/>
            <a:chExt cx="1362075" cy="609600"/>
          </a:xfrm>
        </xdr:grpSpPr>
        <xdr:sp macro="" textlink="">
          <xdr:nvSpPr>
            <xdr:cNvPr id="27" name="Shape 14">
              <a:extLst>
                <a:ext uri="{FF2B5EF4-FFF2-40B4-BE49-F238E27FC236}">
                  <a16:creationId xmlns:a16="http://schemas.microsoft.com/office/drawing/2014/main" id="{D486DB87-6F18-4F50-8D9B-75FB1CA384E4}"/>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8" name="Shape 30" descr="Credit.png">
              <a:extLst>
                <a:ext uri="{FF2B5EF4-FFF2-40B4-BE49-F238E27FC236}">
                  <a16:creationId xmlns:a16="http://schemas.microsoft.com/office/drawing/2014/main" id="{CB14C56B-0C98-47FD-A7DA-91936A9C0149}"/>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7</xdr:col>
      <xdr:colOff>361950</xdr:colOff>
      <xdr:row>0</xdr:row>
      <xdr:rowOff>142875</xdr:rowOff>
    </xdr:from>
    <xdr:ext cx="1552575" cy="581025"/>
    <xdr:sp macro="" textlink="">
      <xdr:nvSpPr>
        <xdr:cNvPr id="29" name="Shape 31">
          <a:extLst>
            <a:ext uri="{FF2B5EF4-FFF2-40B4-BE49-F238E27FC236}">
              <a16:creationId xmlns:a16="http://schemas.microsoft.com/office/drawing/2014/main" id="{2BA4810B-7AC0-44D2-B1BC-078F34D7D38B}"/>
            </a:ext>
          </a:extLst>
        </xdr:cNvPr>
        <xdr:cNvSpPr txBox="1"/>
      </xdr:nvSpPr>
      <xdr:spPr>
        <a:xfrm>
          <a:off x="3590925" y="142875"/>
          <a:ext cx="1552575" cy="5810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7</xdr:col>
      <xdr:colOff>352425</xdr:colOff>
      <xdr:row>19</xdr:row>
      <xdr:rowOff>123825</xdr:rowOff>
    </xdr:from>
    <xdr:ext cx="1104900" cy="552450"/>
    <xdr:sp macro="" textlink="">
      <xdr:nvSpPr>
        <xdr:cNvPr id="30" name="Shape 32">
          <a:extLst>
            <a:ext uri="{FF2B5EF4-FFF2-40B4-BE49-F238E27FC236}">
              <a16:creationId xmlns:a16="http://schemas.microsoft.com/office/drawing/2014/main" id="{9223661F-FE29-43AC-B682-10D4307D033D}"/>
            </a:ext>
          </a:extLst>
        </xdr:cNvPr>
        <xdr:cNvSpPr txBox="1"/>
      </xdr:nvSpPr>
      <xdr:spPr>
        <a:xfrm>
          <a:off x="3581400" y="4105275"/>
          <a:ext cx="110490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14</xdr:col>
      <xdr:colOff>419100</xdr:colOff>
      <xdr:row>0</xdr:row>
      <xdr:rowOff>133350</xdr:rowOff>
    </xdr:from>
    <xdr:ext cx="1924050" cy="552450"/>
    <xdr:sp macro="" textlink="">
      <xdr:nvSpPr>
        <xdr:cNvPr id="31" name="Shape 33">
          <a:extLst>
            <a:ext uri="{FF2B5EF4-FFF2-40B4-BE49-F238E27FC236}">
              <a16:creationId xmlns:a16="http://schemas.microsoft.com/office/drawing/2014/main" id="{FF224E0D-5B73-4972-8941-FFF3722E870A}"/>
            </a:ext>
          </a:extLst>
        </xdr:cNvPr>
        <xdr:cNvSpPr txBox="1"/>
      </xdr:nvSpPr>
      <xdr:spPr>
        <a:xfrm>
          <a:off x="7019925" y="133350"/>
          <a:ext cx="192405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14</xdr:col>
      <xdr:colOff>409575</xdr:colOff>
      <xdr:row>10</xdr:row>
      <xdr:rowOff>95250</xdr:rowOff>
    </xdr:from>
    <xdr:ext cx="1695450" cy="485775"/>
    <xdr:sp macro="" textlink="">
      <xdr:nvSpPr>
        <xdr:cNvPr id="32" name="Shape 34">
          <a:extLst>
            <a:ext uri="{FF2B5EF4-FFF2-40B4-BE49-F238E27FC236}">
              <a16:creationId xmlns:a16="http://schemas.microsoft.com/office/drawing/2014/main" id="{E2FA3E52-7FDB-489C-A1EB-387D7B7F126F}"/>
            </a:ext>
          </a:extLst>
        </xdr:cNvPr>
        <xdr:cNvSpPr txBox="1"/>
      </xdr:nvSpPr>
      <xdr:spPr>
        <a:xfrm>
          <a:off x="7010400" y="2190750"/>
          <a:ext cx="1695450" cy="4857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20</xdr:col>
      <xdr:colOff>57150</xdr:colOff>
      <xdr:row>28</xdr:row>
      <xdr:rowOff>209550</xdr:rowOff>
    </xdr:from>
    <xdr:ext cx="1009650" cy="514350"/>
    <xdr:sp macro="" textlink="">
      <xdr:nvSpPr>
        <xdr:cNvPr id="2" name="Shape 16">
          <a:extLst>
            <a:ext uri="{FF2B5EF4-FFF2-40B4-BE49-F238E27FC236}">
              <a16:creationId xmlns:a16="http://schemas.microsoft.com/office/drawing/2014/main" id="{C585857D-4D2A-4369-9B90-56375D71F360}"/>
            </a:ext>
          </a:extLst>
        </xdr:cNvPr>
        <xdr:cNvSpPr txBox="1"/>
      </xdr:nvSpPr>
      <xdr:spPr>
        <a:xfrm>
          <a:off x="9734550" y="6076950"/>
          <a:ext cx="1009650" cy="5143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10</xdr:col>
      <xdr:colOff>266700</xdr:colOff>
      <xdr:row>30</xdr:row>
      <xdr:rowOff>9525</xdr:rowOff>
    </xdr:from>
    <xdr:ext cx="1019175" cy="609600"/>
    <xdr:sp macro="" textlink="">
      <xdr:nvSpPr>
        <xdr:cNvPr id="3" name="Shape 17">
          <a:extLst>
            <a:ext uri="{FF2B5EF4-FFF2-40B4-BE49-F238E27FC236}">
              <a16:creationId xmlns:a16="http://schemas.microsoft.com/office/drawing/2014/main" id="{A8D80478-39BB-479D-8A80-7A23F2A5CAE4}"/>
            </a:ext>
          </a:extLst>
        </xdr:cNvPr>
        <xdr:cNvSpPr txBox="1"/>
      </xdr:nvSpPr>
      <xdr:spPr>
        <a:xfrm>
          <a:off x="4514850" y="6296025"/>
          <a:ext cx="1019175" cy="6096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13</xdr:col>
      <xdr:colOff>47625</xdr:colOff>
      <xdr:row>30</xdr:row>
      <xdr:rowOff>38100</xdr:rowOff>
    </xdr:from>
    <xdr:ext cx="2762250" cy="247650"/>
    <xdr:grpSp>
      <xdr:nvGrpSpPr>
        <xdr:cNvPr id="4" name="Shape 2">
          <a:extLst>
            <a:ext uri="{FF2B5EF4-FFF2-40B4-BE49-F238E27FC236}">
              <a16:creationId xmlns:a16="http://schemas.microsoft.com/office/drawing/2014/main" id="{2B4A2DED-9991-4040-B1FA-ECC8E736F948}"/>
            </a:ext>
          </a:extLst>
        </xdr:cNvPr>
        <xdr:cNvGrpSpPr/>
      </xdr:nvGrpSpPr>
      <xdr:grpSpPr>
        <a:xfrm>
          <a:off x="6257925" y="6134100"/>
          <a:ext cx="2762250" cy="247650"/>
          <a:chOff x="3964875" y="3656175"/>
          <a:chExt cx="2762250" cy="247650"/>
        </a:xfrm>
      </xdr:grpSpPr>
      <xdr:grpSp>
        <xdr:nvGrpSpPr>
          <xdr:cNvPr id="5" name="Shape 18" title="Drawing">
            <a:extLst>
              <a:ext uri="{FF2B5EF4-FFF2-40B4-BE49-F238E27FC236}">
                <a16:creationId xmlns:a16="http://schemas.microsoft.com/office/drawing/2014/main" id="{01304151-95A0-4A01-9CCD-949A6E6E6C1A}"/>
              </a:ext>
            </a:extLst>
          </xdr:cNvPr>
          <xdr:cNvGrpSpPr/>
        </xdr:nvGrpSpPr>
        <xdr:grpSpPr>
          <a:xfrm>
            <a:off x="3964875" y="3656175"/>
            <a:ext cx="2762250" cy="247650"/>
            <a:chOff x="2640450" y="2283550"/>
            <a:chExt cx="2747400" cy="228300"/>
          </a:xfrm>
        </xdr:grpSpPr>
        <xdr:sp macro="" textlink="">
          <xdr:nvSpPr>
            <xdr:cNvPr id="6" name="Shape 14">
              <a:extLst>
                <a:ext uri="{FF2B5EF4-FFF2-40B4-BE49-F238E27FC236}">
                  <a16:creationId xmlns:a16="http://schemas.microsoft.com/office/drawing/2014/main" id="{7263D2B3-85F4-45E0-9D45-1332EB4F1B09}"/>
                </a:ext>
              </a:extLst>
            </xdr:cNvPr>
            <xdr:cNvSpPr/>
          </xdr:nvSpPr>
          <xdr:spPr>
            <a:xfrm>
              <a:off x="2640450" y="2283550"/>
              <a:ext cx="2747400" cy="228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19">
              <a:extLst>
                <a:ext uri="{FF2B5EF4-FFF2-40B4-BE49-F238E27FC236}">
                  <a16:creationId xmlns:a16="http://schemas.microsoft.com/office/drawing/2014/main" id="{4113D64C-3B80-4832-BFD9-BFE5BC86DEB2}"/>
                </a:ext>
              </a:extLst>
            </xdr:cNvPr>
            <xdr:cNvCxnSpPr/>
          </xdr:nvCxnSpPr>
          <xdr:spPr>
            <a:xfrm flipH="1">
              <a:off x="2640450" y="2283550"/>
              <a:ext cx="2747400" cy="2283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oneCellAnchor>
    <xdr:from>
      <xdr:col>0</xdr:col>
      <xdr:colOff>266700</xdr:colOff>
      <xdr:row>0</xdr:row>
      <xdr:rowOff>123825</xdr:rowOff>
    </xdr:from>
    <xdr:ext cx="1171575" cy="495300"/>
    <xdr:sp macro="" textlink="">
      <xdr:nvSpPr>
        <xdr:cNvPr id="8" name="Shape 20">
          <a:extLst>
            <a:ext uri="{FF2B5EF4-FFF2-40B4-BE49-F238E27FC236}">
              <a16:creationId xmlns:a16="http://schemas.microsoft.com/office/drawing/2014/main" id="{16A7A5F0-7EFB-49AE-9527-36B8D7C6E494}"/>
            </a:ext>
          </a:extLst>
        </xdr:cNvPr>
        <xdr:cNvSpPr txBox="1"/>
      </xdr:nvSpPr>
      <xdr:spPr>
        <a:xfrm>
          <a:off x="266700" y="123825"/>
          <a:ext cx="1171575" cy="4953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12</xdr:col>
      <xdr:colOff>295275</xdr:colOff>
      <xdr:row>0</xdr:row>
      <xdr:rowOff>200025</xdr:rowOff>
    </xdr:from>
    <xdr:ext cx="981075" cy="447675"/>
    <xdr:grpSp>
      <xdr:nvGrpSpPr>
        <xdr:cNvPr id="9" name="Shape 2">
          <a:extLst>
            <a:ext uri="{FF2B5EF4-FFF2-40B4-BE49-F238E27FC236}">
              <a16:creationId xmlns:a16="http://schemas.microsoft.com/office/drawing/2014/main" id="{06695A74-9070-4C39-A672-6C0DA4F3F3BE}"/>
            </a:ext>
          </a:extLst>
        </xdr:cNvPr>
        <xdr:cNvGrpSpPr/>
      </xdr:nvGrpSpPr>
      <xdr:grpSpPr>
        <a:xfrm>
          <a:off x="5654675" y="200025"/>
          <a:ext cx="981075" cy="447675"/>
          <a:chOff x="4855463" y="3556163"/>
          <a:chExt cx="981075" cy="447675"/>
        </a:xfrm>
      </xdr:grpSpPr>
      <xdr:grpSp>
        <xdr:nvGrpSpPr>
          <xdr:cNvPr id="10" name="Shape 21" title="Drawing">
            <a:extLst>
              <a:ext uri="{FF2B5EF4-FFF2-40B4-BE49-F238E27FC236}">
                <a16:creationId xmlns:a16="http://schemas.microsoft.com/office/drawing/2014/main" id="{DD0981F4-5F82-48BE-A52C-4B6469DC6CBA}"/>
              </a:ext>
            </a:extLst>
          </xdr:cNvPr>
          <xdr:cNvGrpSpPr/>
        </xdr:nvGrpSpPr>
        <xdr:grpSpPr>
          <a:xfrm>
            <a:off x="4855463" y="3556163"/>
            <a:ext cx="981075" cy="447675"/>
            <a:chOff x="152400" y="152400"/>
            <a:chExt cx="1362075" cy="609600"/>
          </a:xfrm>
        </xdr:grpSpPr>
        <xdr:sp macro="" textlink="">
          <xdr:nvSpPr>
            <xdr:cNvPr id="11" name="Shape 14">
              <a:extLst>
                <a:ext uri="{FF2B5EF4-FFF2-40B4-BE49-F238E27FC236}">
                  <a16:creationId xmlns:a16="http://schemas.microsoft.com/office/drawing/2014/main" id="{0ED24D29-8E8B-4C90-86B4-B3ED05AD358B}"/>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2" name="Shape 22" descr="Debit.png">
              <a:extLst>
                <a:ext uri="{FF2B5EF4-FFF2-40B4-BE49-F238E27FC236}">
                  <a16:creationId xmlns:a16="http://schemas.microsoft.com/office/drawing/2014/main" id="{2DB6F7AF-B541-4DCD-A7AD-5CC82134C7E6}"/>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171450</xdr:colOff>
      <xdr:row>0</xdr:row>
      <xdr:rowOff>200025</xdr:rowOff>
    </xdr:from>
    <xdr:ext cx="1028700" cy="466725"/>
    <xdr:grpSp>
      <xdr:nvGrpSpPr>
        <xdr:cNvPr id="13" name="Shape 2">
          <a:extLst>
            <a:ext uri="{FF2B5EF4-FFF2-40B4-BE49-F238E27FC236}">
              <a16:creationId xmlns:a16="http://schemas.microsoft.com/office/drawing/2014/main" id="{AE94A623-34E7-4D32-A5DC-02C9841C8FA8}"/>
            </a:ext>
          </a:extLst>
        </xdr:cNvPr>
        <xdr:cNvGrpSpPr/>
      </xdr:nvGrpSpPr>
      <xdr:grpSpPr>
        <a:xfrm>
          <a:off x="11639550" y="200025"/>
          <a:ext cx="1028700" cy="466725"/>
          <a:chOff x="4831650" y="3546638"/>
          <a:chExt cx="1028700" cy="466725"/>
        </a:xfrm>
      </xdr:grpSpPr>
      <xdr:grpSp>
        <xdr:nvGrpSpPr>
          <xdr:cNvPr id="14" name="Shape 23" title="Drawing">
            <a:extLst>
              <a:ext uri="{FF2B5EF4-FFF2-40B4-BE49-F238E27FC236}">
                <a16:creationId xmlns:a16="http://schemas.microsoft.com/office/drawing/2014/main" id="{4585A14E-C099-4EE7-8F75-A612FB5EF380}"/>
              </a:ext>
            </a:extLst>
          </xdr:cNvPr>
          <xdr:cNvGrpSpPr/>
        </xdr:nvGrpSpPr>
        <xdr:grpSpPr>
          <a:xfrm>
            <a:off x="4831650" y="3546638"/>
            <a:ext cx="1028700" cy="466725"/>
            <a:chOff x="152400" y="152400"/>
            <a:chExt cx="1362075" cy="609600"/>
          </a:xfrm>
        </xdr:grpSpPr>
        <xdr:sp macro="" textlink="">
          <xdr:nvSpPr>
            <xdr:cNvPr id="15" name="Shape 14">
              <a:extLst>
                <a:ext uri="{FF2B5EF4-FFF2-40B4-BE49-F238E27FC236}">
                  <a16:creationId xmlns:a16="http://schemas.microsoft.com/office/drawing/2014/main" id="{4B992DAE-0A16-49E7-8A87-C4B30D578FBF}"/>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6" name="Shape 24" descr="Debit.png">
              <a:extLst>
                <a:ext uri="{FF2B5EF4-FFF2-40B4-BE49-F238E27FC236}">
                  <a16:creationId xmlns:a16="http://schemas.microsoft.com/office/drawing/2014/main" id="{AEFEEFD9-DD3D-4567-82E4-46044C296BB9}"/>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12</xdr:col>
      <xdr:colOff>381000</xdr:colOff>
      <xdr:row>20</xdr:row>
      <xdr:rowOff>19050</xdr:rowOff>
    </xdr:from>
    <xdr:ext cx="952500" cy="428625"/>
    <xdr:grpSp>
      <xdr:nvGrpSpPr>
        <xdr:cNvPr id="17" name="Shape 2">
          <a:extLst>
            <a:ext uri="{FF2B5EF4-FFF2-40B4-BE49-F238E27FC236}">
              <a16:creationId xmlns:a16="http://schemas.microsoft.com/office/drawing/2014/main" id="{5CE555FD-8EAC-4A4B-823A-FFED45711264}"/>
            </a:ext>
          </a:extLst>
        </xdr:cNvPr>
        <xdr:cNvGrpSpPr/>
      </xdr:nvGrpSpPr>
      <xdr:grpSpPr>
        <a:xfrm>
          <a:off x="5740400" y="4083050"/>
          <a:ext cx="952500" cy="428625"/>
          <a:chOff x="4869750" y="3565688"/>
          <a:chExt cx="952500" cy="428625"/>
        </a:xfrm>
      </xdr:grpSpPr>
      <xdr:grpSp>
        <xdr:nvGrpSpPr>
          <xdr:cNvPr id="18" name="Shape 25" title="Drawing">
            <a:extLst>
              <a:ext uri="{FF2B5EF4-FFF2-40B4-BE49-F238E27FC236}">
                <a16:creationId xmlns:a16="http://schemas.microsoft.com/office/drawing/2014/main" id="{82F5240E-A9F6-4207-A3AB-B70490011087}"/>
              </a:ext>
            </a:extLst>
          </xdr:cNvPr>
          <xdr:cNvGrpSpPr/>
        </xdr:nvGrpSpPr>
        <xdr:grpSpPr>
          <a:xfrm>
            <a:off x="4869750" y="3565688"/>
            <a:ext cx="952500" cy="428625"/>
            <a:chOff x="152400" y="152400"/>
            <a:chExt cx="1362075" cy="609600"/>
          </a:xfrm>
        </xdr:grpSpPr>
        <xdr:sp macro="" textlink="">
          <xdr:nvSpPr>
            <xdr:cNvPr id="19" name="Shape 14">
              <a:extLst>
                <a:ext uri="{FF2B5EF4-FFF2-40B4-BE49-F238E27FC236}">
                  <a16:creationId xmlns:a16="http://schemas.microsoft.com/office/drawing/2014/main" id="{0D7CB9D5-B71A-48E0-A0DC-1F85A5772B7A}"/>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0" name="Shape 26" descr="Debit.png">
              <a:extLst>
                <a:ext uri="{FF2B5EF4-FFF2-40B4-BE49-F238E27FC236}">
                  <a16:creationId xmlns:a16="http://schemas.microsoft.com/office/drawing/2014/main" id="{09ACC3D7-229C-4AE5-BECC-CB4E1729A0B2}"/>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228600</xdr:colOff>
      <xdr:row>11</xdr:row>
      <xdr:rowOff>19050</xdr:rowOff>
    </xdr:from>
    <xdr:ext cx="981075" cy="447675"/>
    <xdr:grpSp>
      <xdr:nvGrpSpPr>
        <xdr:cNvPr id="21" name="Shape 2">
          <a:extLst>
            <a:ext uri="{FF2B5EF4-FFF2-40B4-BE49-F238E27FC236}">
              <a16:creationId xmlns:a16="http://schemas.microsoft.com/office/drawing/2014/main" id="{BDA0809F-3C4B-4B5B-A917-3F0851E8A3C1}"/>
            </a:ext>
          </a:extLst>
        </xdr:cNvPr>
        <xdr:cNvGrpSpPr/>
      </xdr:nvGrpSpPr>
      <xdr:grpSpPr>
        <a:xfrm>
          <a:off x="11696700" y="2254250"/>
          <a:ext cx="981075" cy="447675"/>
          <a:chOff x="4855463" y="3556163"/>
          <a:chExt cx="981075" cy="447675"/>
        </a:xfrm>
      </xdr:grpSpPr>
      <xdr:grpSp>
        <xdr:nvGrpSpPr>
          <xdr:cNvPr id="22" name="Shape 27" title="Drawing">
            <a:extLst>
              <a:ext uri="{FF2B5EF4-FFF2-40B4-BE49-F238E27FC236}">
                <a16:creationId xmlns:a16="http://schemas.microsoft.com/office/drawing/2014/main" id="{EDA5B03B-4E3E-4F21-908C-C14AA813CE96}"/>
              </a:ext>
            </a:extLst>
          </xdr:cNvPr>
          <xdr:cNvGrpSpPr/>
        </xdr:nvGrpSpPr>
        <xdr:grpSpPr>
          <a:xfrm>
            <a:off x="4855463" y="3556163"/>
            <a:ext cx="981075" cy="447675"/>
            <a:chOff x="152400" y="152400"/>
            <a:chExt cx="1362075" cy="609600"/>
          </a:xfrm>
        </xdr:grpSpPr>
        <xdr:sp macro="" textlink="">
          <xdr:nvSpPr>
            <xdr:cNvPr id="23" name="Shape 14">
              <a:extLst>
                <a:ext uri="{FF2B5EF4-FFF2-40B4-BE49-F238E27FC236}">
                  <a16:creationId xmlns:a16="http://schemas.microsoft.com/office/drawing/2014/main" id="{CFAA9C61-47A1-4BD9-AD05-2C30D5385A24}"/>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8" descr="Credit.png">
              <a:extLst>
                <a:ext uri="{FF2B5EF4-FFF2-40B4-BE49-F238E27FC236}">
                  <a16:creationId xmlns:a16="http://schemas.microsoft.com/office/drawing/2014/main" id="{25EFB7F6-1F09-404D-B4C3-F433C17F28C5}"/>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5</xdr:col>
      <xdr:colOff>295275</xdr:colOff>
      <xdr:row>1</xdr:row>
      <xdr:rowOff>0</xdr:rowOff>
    </xdr:from>
    <xdr:ext cx="981075" cy="438150"/>
    <xdr:grpSp>
      <xdr:nvGrpSpPr>
        <xdr:cNvPr id="25" name="Shape 2">
          <a:extLst>
            <a:ext uri="{FF2B5EF4-FFF2-40B4-BE49-F238E27FC236}">
              <a16:creationId xmlns:a16="http://schemas.microsoft.com/office/drawing/2014/main" id="{B867E0C6-223C-4AD5-A823-BDBC619E880E}"/>
            </a:ext>
          </a:extLst>
        </xdr:cNvPr>
        <xdr:cNvGrpSpPr/>
      </xdr:nvGrpSpPr>
      <xdr:grpSpPr>
        <a:xfrm>
          <a:off x="2289175" y="203200"/>
          <a:ext cx="981075" cy="438150"/>
          <a:chOff x="4855463" y="3560925"/>
          <a:chExt cx="981075" cy="438150"/>
        </a:xfrm>
      </xdr:grpSpPr>
      <xdr:grpSp>
        <xdr:nvGrpSpPr>
          <xdr:cNvPr id="26" name="Shape 29" title="Drawing">
            <a:extLst>
              <a:ext uri="{FF2B5EF4-FFF2-40B4-BE49-F238E27FC236}">
                <a16:creationId xmlns:a16="http://schemas.microsoft.com/office/drawing/2014/main" id="{BA3C478D-ECD3-43D9-B070-3726BD9256B5}"/>
              </a:ext>
            </a:extLst>
          </xdr:cNvPr>
          <xdr:cNvGrpSpPr/>
        </xdr:nvGrpSpPr>
        <xdr:grpSpPr>
          <a:xfrm>
            <a:off x="4855463" y="3560925"/>
            <a:ext cx="981075" cy="438150"/>
            <a:chOff x="152400" y="152400"/>
            <a:chExt cx="1362075" cy="609600"/>
          </a:xfrm>
        </xdr:grpSpPr>
        <xdr:sp macro="" textlink="">
          <xdr:nvSpPr>
            <xdr:cNvPr id="27" name="Shape 14">
              <a:extLst>
                <a:ext uri="{FF2B5EF4-FFF2-40B4-BE49-F238E27FC236}">
                  <a16:creationId xmlns:a16="http://schemas.microsoft.com/office/drawing/2014/main" id="{A30C913E-AD32-49FC-98A8-AD5405F3DF7A}"/>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8" name="Shape 30" descr="Credit.png">
              <a:extLst>
                <a:ext uri="{FF2B5EF4-FFF2-40B4-BE49-F238E27FC236}">
                  <a16:creationId xmlns:a16="http://schemas.microsoft.com/office/drawing/2014/main" id="{034000BA-4489-474D-A182-A505F557CCEC}"/>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7</xdr:col>
      <xdr:colOff>361950</xdr:colOff>
      <xdr:row>0</xdr:row>
      <xdr:rowOff>142875</xdr:rowOff>
    </xdr:from>
    <xdr:ext cx="1552575" cy="581025"/>
    <xdr:sp macro="" textlink="">
      <xdr:nvSpPr>
        <xdr:cNvPr id="29" name="Shape 31">
          <a:extLst>
            <a:ext uri="{FF2B5EF4-FFF2-40B4-BE49-F238E27FC236}">
              <a16:creationId xmlns:a16="http://schemas.microsoft.com/office/drawing/2014/main" id="{10001CE5-8601-4580-A18F-D5D13E5CCA45}"/>
            </a:ext>
          </a:extLst>
        </xdr:cNvPr>
        <xdr:cNvSpPr txBox="1"/>
      </xdr:nvSpPr>
      <xdr:spPr>
        <a:xfrm>
          <a:off x="3590925" y="142875"/>
          <a:ext cx="1552575" cy="5810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7</xdr:col>
      <xdr:colOff>352425</xdr:colOff>
      <xdr:row>19</xdr:row>
      <xdr:rowOff>123825</xdr:rowOff>
    </xdr:from>
    <xdr:ext cx="1104900" cy="552450"/>
    <xdr:sp macro="" textlink="">
      <xdr:nvSpPr>
        <xdr:cNvPr id="30" name="Shape 32">
          <a:extLst>
            <a:ext uri="{FF2B5EF4-FFF2-40B4-BE49-F238E27FC236}">
              <a16:creationId xmlns:a16="http://schemas.microsoft.com/office/drawing/2014/main" id="{19D06B15-1B34-4604-B8A7-C2DF6D7D3864}"/>
            </a:ext>
          </a:extLst>
        </xdr:cNvPr>
        <xdr:cNvSpPr txBox="1"/>
      </xdr:nvSpPr>
      <xdr:spPr>
        <a:xfrm>
          <a:off x="3581400" y="4105275"/>
          <a:ext cx="110490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14</xdr:col>
      <xdr:colOff>419100</xdr:colOff>
      <xdr:row>0</xdr:row>
      <xdr:rowOff>133350</xdr:rowOff>
    </xdr:from>
    <xdr:ext cx="1924050" cy="552450"/>
    <xdr:sp macro="" textlink="">
      <xdr:nvSpPr>
        <xdr:cNvPr id="31" name="Shape 33">
          <a:extLst>
            <a:ext uri="{FF2B5EF4-FFF2-40B4-BE49-F238E27FC236}">
              <a16:creationId xmlns:a16="http://schemas.microsoft.com/office/drawing/2014/main" id="{CDD6D85C-D928-4D2E-985B-FAB58D0A2D8F}"/>
            </a:ext>
          </a:extLst>
        </xdr:cNvPr>
        <xdr:cNvSpPr txBox="1"/>
      </xdr:nvSpPr>
      <xdr:spPr>
        <a:xfrm>
          <a:off x="7019925" y="133350"/>
          <a:ext cx="192405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14</xdr:col>
      <xdr:colOff>409575</xdr:colOff>
      <xdr:row>10</xdr:row>
      <xdr:rowOff>95250</xdr:rowOff>
    </xdr:from>
    <xdr:ext cx="1695450" cy="485775"/>
    <xdr:sp macro="" textlink="">
      <xdr:nvSpPr>
        <xdr:cNvPr id="32" name="Shape 34">
          <a:extLst>
            <a:ext uri="{FF2B5EF4-FFF2-40B4-BE49-F238E27FC236}">
              <a16:creationId xmlns:a16="http://schemas.microsoft.com/office/drawing/2014/main" id="{8B505DD7-E024-49D0-B31F-194905C1D798}"/>
            </a:ext>
          </a:extLst>
        </xdr:cNvPr>
        <xdr:cNvSpPr txBox="1"/>
      </xdr:nvSpPr>
      <xdr:spPr>
        <a:xfrm>
          <a:off x="7010400" y="2190750"/>
          <a:ext cx="1695450" cy="4857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20</xdr:col>
      <xdr:colOff>57150</xdr:colOff>
      <xdr:row>28</xdr:row>
      <xdr:rowOff>209550</xdr:rowOff>
    </xdr:from>
    <xdr:ext cx="1009650" cy="514350"/>
    <xdr:sp macro="" textlink="">
      <xdr:nvSpPr>
        <xdr:cNvPr id="2" name="Shape 16">
          <a:extLst>
            <a:ext uri="{FF2B5EF4-FFF2-40B4-BE49-F238E27FC236}">
              <a16:creationId xmlns:a16="http://schemas.microsoft.com/office/drawing/2014/main" id="{26D95D6F-3C08-49CB-9E1E-3021D6F59DA1}"/>
            </a:ext>
          </a:extLst>
        </xdr:cNvPr>
        <xdr:cNvSpPr txBox="1"/>
      </xdr:nvSpPr>
      <xdr:spPr>
        <a:xfrm>
          <a:off x="9734550" y="6076950"/>
          <a:ext cx="1009650" cy="5143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10</xdr:col>
      <xdr:colOff>266700</xdr:colOff>
      <xdr:row>30</xdr:row>
      <xdr:rowOff>9525</xdr:rowOff>
    </xdr:from>
    <xdr:ext cx="1019175" cy="609600"/>
    <xdr:sp macro="" textlink="">
      <xdr:nvSpPr>
        <xdr:cNvPr id="3" name="Shape 17">
          <a:extLst>
            <a:ext uri="{FF2B5EF4-FFF2-40B4-BE49-F238E27FC236}">
              <a16:creationId xmlns:a16="http://schemas.microsoft.com/office/drawing/2014/main" id="{4E796218-6EB8-484B-A833-54952C9F90AF}"/>
            </a:ext>
          </a:extLst>
        </xdr:cNvPr>
        <xdr:cNvSpPr txBox="1"/>
      </xdr:nvSpPr>
      <xdr:spPr>
        <a:xfrm>
          <a:off x="4514850" y="6296025"/>
          <a:ext cx="1019175" cy="6096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13</xdr:col>
      <xdr:colOff>47625</xdr:colOff>
      <xdr:row>30</xdr:row>
      <xdr:rowOff>38100</xdr:rowOff>
    </xdr:from>
    <xdr:ext cx="2762250" cy="247650"/>
    <xdr:grpSp>
      <xdr:nvGrpSpPr>
        <xdr:cNvPr id="4" name="Shape 2">
          <a:extLst>
            <a:ext uri="{FF2B5EF4-FFF2-40B4-BE49-F238E27FC236}">
              <a16:creationId xmlns:a16="http://schemas.microsoft.com/office/drawing/2014/main" id="{F37876ED-8E1E-400F-908E-6D3DC4160181}"/>
            </a:ext>
          </a:extLst>
        </xdr:cNvPr>
        <xdr:cNvGrpSpPr/>
      </xdr:nvGrpSpPr>
      <xdr:grpSpPr>
        <a:xfrm>
          <a:off x="6270625" y="6134100"/>
          <a:ext cx="2762250" cy="247650"/>
          <a:chOff x="3964875" y="3656175"/>
          <a:chExt cx="2762250" cy="247650"/>
        </a:xfrm>
      </xdr:grpSpPr>
      <xdr:grpSp>
        <xdr:nvGrpSpPr>
          <xdr:cNvPr id="5" name="Shape 18" title="Drawing">
            <a:extLst>
              <a:ext uri="{FF2B5EF4-FFF2-40B4-BE49-F238E27FC236}">
                <a16:creationId xmlns:a16="http://schemas.microsoft.com/office/drawing/2014/main" id="{CAFF35AE-9272-4E54-B2BA-59EA17B6FCAD}"/>
              </a:ext>
            </a:extLst>
          </xdr:cNvPr>
          <xdr:cNvGrpSpPr/>
        </xdr:nvGrpSpPr>
        <xdr:grpSpPr>
          <a:xfrm>
            <a:off x="3964875" y="3656175"/>
            <a:ext cx="2762250" cy="247650"/>
            <a:chOff x="2640450" y="2283550"/>
            <a:chExt cx="2747400" cy="228300"/>
          </a:xfrm>
        </xdr:grpSpPr>
        <xdr:sp macro="" textlink="">
          <xdr:nvSpPr>
            <xdr:cNvPr id="6" name="Shape 14">
              <a:extLst>
                <a:ext uri="{FF2B5EF4-FFF2-40B4-BE49-F238E27FC236}">
                  <a16:creationId xmlns:a16="http://schemas.microsoft.com/office/drawing/2014/main" id="{840BBD63-0A8F-4E78-B7BB-1BD035A97A4F}"/>
                </a:ext>
              </a:extLst>
            </xdr:cNvPr>
            <xdr:cNvSpPr/>
          </xdr:nvSpPr>
          <xdr:spPr>
            <a:xfrm>
              <a:off x="2640450" y="2283550"/>
              <a:ext cx="2747400" cy="228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19">
              <a:extLst>
                <a:ext uri="{FF2B5EF4-FFF2-40B4-BE49-F238E27FC236}">
                  <a16:creationId xmlns:a16="http://schemas.microsoft.com/office/drawing/2014/main" id="{69728A48-4837-4D6F-8008-372B81FEE5B0}"/>
                </a:ext>
              </a:extLst>
            </xdr:cNvPr>
            <xdr:cNvCxnSpPr/>
          </xdr:nvCxnSpPr>
          <xdr:spPr>
            <a:xfrm flipH="1">
              <a:off x="2640450" y="2283550"/>
              <a:ext cx="2747400" cy="2283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oneCellAnchor>
    <xdr:from>
      <xdr:col>0</xdr:col>
      <xdr:colOff>266700</xdr:colOff>
      <xdr:row>0</xdr:row>
      <xdr:rowOff>123825</xdr:rowOff>
    </xdr:from>
    <xdr:ext cx="1171575" cy="495300"/>
    <xdr:sp macro="" textlink="">
      <xdr:nvSpPr>
        <xdr:cNvPr id="8" name="Shape 20">
          <a:extLst>
            <a:ext uri="{FF2B5EF4-FFF2-40B4-BE49-F238E27FC236}">
              <a16:creationId xmlns:a16="http://schemas.microsoft.com/office/drawing/2014/main" id="{A6928D79-AC07-4971-A896-C73094D66731}"/>
            </a:ext>
          </a:extLst>
        </xdr:cNvPr>
        <xdr:cNvSpPr txBox="1"/>
      </xdr:nvSpPr>
      <xdr:spPr>
        <a:xfrm>
          <a:off x="266700" y="123825"/>
          <a:ext cx="1171575" cy="4953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12</xdr:col>
      <xdr:colOff>295275</xdr:colOff>
      <xdr:row>0</xdr:row>
      <xdr:rowOff>200025</xdr:rowOff>
    </xdr:from>
    <xdr:ext cx="981075" cy="447675"/>
    <xdr:grpSp>
      <xdr:nvGrpSpPr>
        <xdr:cNvPr id="9" name="Shape 2">
          <a:extLst>
            <a:ext uri="{FF2B5EF4-FFF2-40B4-BE49-F238E27FC236}">
              <a16:creationId xmlns:a16="http://schemas.microsoft.com/office/drawing/2014/main" id="{D564979B-0ECB-438F-8C53-B700C31C0347}"/>
            </a:ext>
          </a:extLst>
        </xdr:cNvPr>
        <xdr:cNvGrpSpPr/>
      </xdr:nvGrpSpPr>
      <xdr:grpSpPr>
        <a:xfrm>
          <a:off x="5667375" y="200025"/>
          <a:ext cx="981075" cy="447675"/>
          <a:chOff x="4855463" y="3556163"/>
          <a:chExt cx="981075" cy="447675"/>
        </a:xfrm>
      </xdr:grpSpPr>
      <xdr:grpSp>
        <xdr:nvGrpSpPr>
          <xdr:cNvPr id="10" name="Shape 21" title="Drawing">
            <a:extLst>
              <a:ext uri="{FF2B5EF4-FFF2-40B4-BE49-F238E27FC236}">
                <a16:creationId xmlns:a16="http://schemas.microsoft.com/office/drawing/2014/main" id="{D80A390D-70AC-47A1-B856-90419696F55D}"/>
              </a:ext>
            </a:extLst>
          </xdr:cNvPr>
          <xdr:cNvGrpSpPr/>
        </xdr:nvGrpSpPr>
        <xdr:grpSpPr>
          <a:xfrm>
            <a:off x="4855463" y="3556163"/>
            <a:ext cx="981075" cy="447675"/>
            <a:chOff x="152400" y="152400"/>
            <a:chExt cx="1362075" cy="609600"/>
          </a:xfrm>
        </xdr:grpSpPr>
        <xdr:sp macro="" textlink="">
          <xdr:nvSpPr>
            <xdr:cNvPr id="11" name="Shape 14">
              <a:extLst>
                <a:ext uri="{FF2B5EF4-FFF2-40B4-BE49-F238E27FC236}">
                  <a16:creationId xmlns:a16="http://schemas.microsoft.com/office/drawing/2014/main" id="{2F41819D-7062-4423-BF1C-F5156AA13FF9}"/>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2" name="Shape 22" descr="Debit.png">
              <a:extLst>
                <a:ext uri="{FF2B5EF4-FFF2-40B4-BE49-F238E27FC236}">
                  <a16:creationId xmlns:a16="http://schemas.microsoft.com/office/drawing/2014/main" id="{EEE419FB-2685-4FDD-B6DA-A874F9E75033}"/>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171450</xdr:colOff>
      <xdr:row>0</xdr:row>
      <xdr:rowOff>200025</xdr:rowOff>
    </xdr:from>
    <xdr:ext cx="1028700" cy="466725"/>
    <xdr:grpSp>
      <xdr:nvGrpSpPr>
        <xdr:cNvPr id="13" name="Shape 2">
          <a:extLst>
            <a:ext uri="{FF2B5EF4-FFF2-40B4-BE49-F238E27FC236}">
              <a16:creationId xmlns:a16="http://schemas.microsoft.com/office/drawing/2014/main" id="{1CC8736C-56C7-4BDD-A2C3-BA32B46F2EFA}"/>
            </a:ext>
          </a:extLst>
        </xdr:cNvPr>
        <xdr:cNvGrpSpPr/>
      </xdr:nvGrpSpPr>
      <xdr:grpSpPr>
        <a:xfrm>
          <a:off x="11652250" y="200025"/>
          <a:ext cx="1028700" cy="466725"/>
          <a:chOff x="4831650" y="3546638"/>
          <a:chExt cx="1028700" cy="466725"/>
        </a:xfrm>
      </xdr:grpSpPr>
      <xdr:grpSp>
        <xdr:nvGrpSpPr>
          <xdr:cNvPr id="14" name="Shape 23" title="Drawing">
            <a:extLst>
              <a:ext uri="{FF2B5EF4-FFF2-40B4-BE49-F238E27FC236}">
                <a16:creationId xmlns:a16="http://schemas.microsoft.com/office/drawing/2014/main" id="{1D2E200B-F662-4CE0-86BF-1A458081C8AE}"/>
              </a:ext>
            </a:extLst>
          </xdr:cNvPr>
          <xdr:cNvGrpSpPr/>
        </xdr:nvGrpSpPr>
        <xdr:grpSpPr>
          <a:xfrm>
            <a:off x="4831650" y="3546638"/>
            <a:ext cx="1028700" cy="466725"/>
            <a:chOff x="152400" y="152400"/>
            <a:chExt cx="1362075" cy="609600"/>
          </a:xfrm>
        </xdr:grpSpPr>
        <xdr:sp macro="" textlink="">
          <xdr:nvSpPr>
            <xdr:cNvPr id="15" name="Shape 14">
              <a:extLst>
                <a:ext uri="{FF2B5EF4-FFF2-40B4-BE49-F238E27FC236}">
                  <a16:creationId xmlns:a16="http://schemas.microsoft.com/office/drawing/2014/main" id="{28A1267E-B916-4D2E-ABD9-0D16F3CDA3B6}"/>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6" name="Shape 24" descr="Debit.png">
              <a:extLst>
                <a:ext uri="{FF2B5EF4-FFF2-40B4-BE49-F238E27FC236}">
                  <a16:creationId xmlns:a16="http://schemas.microsoft.com/office/drawing/2014/main" id="{59254D37-02DA-4A17-A10B-C58235648C8F}"/>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12</xdr:col>
      <xdr:colOff>381000</xdr:colOff>
      <xdr:row>20</xdr:row>
      <xdr:rowOff>19050</xdr:rowOff>
    </xdr:from>
    <xdr:ext cx="952500" cy="428625"/>
    <xdr:grpSp>
      <xdr:nvGrpSpPr>
        <xdr:cNvPr id="17" name="Shape 2">
          <a:extLst>
            <a:ext uri="{FF2B5EF4-FFF2-40B4-BE49-F238E27FC236}">
              <a16:creationId xmlns:a16="http://schemas.microsoft.com/office/drawing/2014/main" id="{7C3981E7-857E-4AB5-A978-759F4D89111B}"/>
            </a:ext>
          </a:extLst>
        </xdr:cNvPr>
        <xdr:cNvGrpSpPr/>
      </xdr:nvGrpSpPr>
      <xdr:grpSpPr>
        <a:xfrm>
          <a:off x="5753100" y="4083050"/>
          <a:ext cx="952500" cy="428625"/>
          <a:chOff x="4869750" y="3565688"/>
          <a:chExt cx="952500" cy="428625"/>
        </a:xfrm>
      </xdr:grpSpPr>
      <xdr:grpSp>
        <xdr:nvGrpSpPr>
          <xdr:cNvPr id="18" name="Shape 25" title="Drawing">
            <a:extLst>
              <a:ext uri="{FF2B5EF4-FFF2-40B4-BE49-F238E27FC236}">
                <a16:creationId xmlns:a16="http://schemas.microsoft.com/office/drawing/2014/main" id="{EEC49ED2-5611-411C-864A-FC272750A942}"/>
              </a:ext>
            </a:extLst>
          </xdr:cNvPr>
          <xdr:cNvGrpSpPr/>
        </xdr:nvGrpSpPr>
        <xdr:grpSpPr>
          <a:xfrm>
            <a:off x="4869750" y="3565688"/>
            <a:ext cx="952500" cy="428625"/>
            <a:chOff x="152400" y="152400"/>
            <a:chExt cx="1362075" cy="609600"/>
          </a:xfrm>
        </xdr:grpSpPr>
        <xdr:sp macro="" textlink="">
          <xdr:nvSpPr>
            <xdr:cNvPr id="19" name="Shape 14">
              <a:extLst>
                <a:ext uri="{FF2B5EF4-FFF2-40B4-BE49-F238E27FC236}">
                  <a16:creationId xmlns:a16="http://schemas.microsoft.com/office/drawing/2014/main" id="{A5F157E9-8440-43FF-AD4D-155854B11F39}"/>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0" name="Shape 26" descr="Debit.png">
              <a:extLst>
                <a:ext uri="{FF2B5EF4-FFF2-40B4-BE49-F238E27FC236}">
                  <a16:creationId xmlns:a16="http://schemas.microsoft.com/office/drawing/2014/main" id="{831783F6-3375-4C45-B908-185BBBE40F4E}"/>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228600</xdr:colOff>
      <xdr:row>11</xdr:row>
      <xdr:rowOff>19050</xdr:rowOff>
    </xdr:from>
    <xdr:ext cx="981075" cy="447675"/>
    <xdr:grpSp>
      <xdr:nvGrpSpPr>
        <xdr:cNvPr id="21" name="Shape 2">
          <a:extLst>
            <a:ext uri="{FF2B5EF4-FFF2-40B4-BE49-F238E27FC236}">
              <a16:creationId xmlns:a16="http://schemas.microsoft.com/office/drawing/2014/main" id="{45146325-4DB7-4261-A52B-159413B95BDE}"/>
            </a:ext>
          </a:extLst>
        </xdr:cNvPr>
        <xdr:cNvGrpSpPr/>
      </xdr:nvGrpSpPr>
      <xdr:grpSpPr>
        <a:xfrm>
          <a:off x="11709400" y="2254250"/>
          <a:ext cx="981075" cy="447675"/>
          <a:chOff x="4855463" y="3556163"/>
          <a:chExt cx="981075" cy="447675"/>
        </a:xfrm>
      </xdr:grpSpPr>
      <xdr:grpSp>
        <xdr:nvGrpSpPr>
          <xdr:cNvPr id="22" name="Shape 27" title="Drawing">
            <a:extLst>
              <a:ext uri="{FF2B5EF4-FFF2-40B4-BE49-F238E27FC236}">
                <a16:creationId xmlns:a16="http://schemas.microsoft.com/office/drawing/2014/main" id="{B9454C2A-BD73-4F13-83B6-9DAB1D8AFCE7}"/>
              </a:ext>
            </a:extLst>
          </xdr:cNvPr>
          <xdr:cNvGrpSpPr/>
        </xdr:nvGrpSpPr>
        <xdr:grpSpPr>
          <a:xfrm>
            <a:off x="4855463" y="3556163"/>
            <a:ext cx="981075" cy="447675"/>
            <a:chOff x="152400" y="152400"/>
            <a:chExt cx="1362075" cy="609600"/>
          </a:xfrm>
        </xdr:grpSpPr>
        <xdr:sp macro="" textlink="">
          <xdr:nvSpPr>
            <xdr:cNvPr id="23" name="Shape 14">
              <a:extLst>
                <a:ext uri="{FF2B5EF4-FFF2-40B4-BE49-F238E27FC236}">
                  <a16:creationId xmlns:a16="http://schemas.microsoft.com/office/drawing/2014/main" id="{033EC621-17FE-4313-8BD7-305105762751}"/>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8" descr="Credit.png">
              <a:extLst>
                <a:ext uri="{FF2B5EF4-FFF2-40B4-BE49-F238E27FC236}">
                  <a16:creationId xmlns:a16="http://schemas.microsoft.com/office/drawing/2014/main" id="{E1ECE3AD-372F-4C5B-B809-F73E7048D66D}"/>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5</xdr:col>
      <xdr:colOff>295275</xdr:colOff>
      <xdr:row>1</xdr:row>
      <xdr:rowOff>0</xdr:rowOff>
    </xdr:from>
    <xdr:ext cx="981075" cy="438150"/>
    <xdr:grpSp>
      <xdr:nvGrpSpPr>
        <xdr:cNvPr id="25" name="Shape 2">
          <a:extLst>
            <a:ext uri="{FF2B5EF4-FFF2-40B4-BE49-F238E27FC236}">
              <a16:creationId xmlns:a16="http://schemas.microsoft.com/office/drawing/2014/main" id="{7664CDDA-2A5E-4296-9F08-4BFF35C94524}"/>
            </a:ext>
          </a:extLst>
        </xdr:cNvPr>
        <xdr:cNvGrpSpPr/>
      </xdr:nvGrpSpPr>
      <xdr:grpSpPr>
        <a:xfrm>
          <a:off x="2289175" y="203200"/>
          <a:ext cx="981075" cy="438150"/>
          <a:chOff x="4855463" y="3560925"/>
          <a:chExt cx="981075" cy="438150"/>
        </a:xfrm>
      </xdr:grpSpPr>
      <xdr:grpSp>
        <xdr:nvGrpSpPr>
          <xdr:cNvPr id="26" name="Shape 29" title="Drawing">
            <a:extLst>
              <a:ext uri="{FF2B5EF4-FFF2-40B4-BE49-F238E27FC236}">
                <a16:creationId xmlns:a16="http://schemas.microsoft.com/office/drawing/2014/main" id="{C252DB8D-D815-471E-8611-7656B3222C0C}"/>
              </a:ext>
            </a:extLst>
          </xdr:cNvPr>
          <xdr:cNvGrpSpPr/>
        </xdr:nvGrpSpPr>
        <xdr:grpSpPr>
          <a:xfrm>
            <a:off x="4855463" y="3560925"/>
            <a:ext cx="981075" cy="438150"/>
            <a:chOff x="152400" y="152400"/>
            <a:chExt cx="1362075" cy="609600"/>
          </a:xfrm>
        </xdr:grpSpPr>
        <xdr:sp macro="" textlink="">
          <xdr:nvSpPr>
            <xdr:cNvPr id="27" name="Shape 14">
              <a:extLst>
                <a:ext uri="{FF2B5EF4-FFF2-40B4-BE49-F238E27FC236}">
                  <a16:creationId xmlns:a16="http://schemas.microsoft.com/office/drawing/2014/main" id="{D95DD639-0107-4CAA-B01D-6F969F1E2772}"/>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8" name="Shape 30" descr="Credit.png">
              <a:extLst>
                <a:ext uri="{FF2B5EF4-FFF2-40B4-BE49-F238E27FC236}">
                  <a16:creationId xmlns:a16="http://schemas.microsoft.com/office/drawing/2014/main" id="{61FD3376-95D9-46A9-96E3-ACA82F003CCC}"/>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7</xdr:col>
      <xdr:colOff>361950</xdr:colOff>
      <xdr:row>0</xdr:row>
      <xdr:rowOff>142875</xdr:rowOff>
    </xdr:from>
    <xdr:ext cx="1552575" cy="581025"/>
    <xdr:sp macro="" textlink="">
      <xdr:nvSpPr>
        <xdr:cNvPr id="29" name="Shape 31">
          <a:extLst>
            <a:ext uri="{FF2B5EF4-FFF2-40B4-BE49-F238E27FC236}">
              <a16:creationId xmlns:a16="http://schemas.microsoft.com/office/drawing/2014/main" id="{4BF23122-BB16-424E-9DA7-DDB43373F9E5}"/>
            </a:ext>
          </a:extLst>
        </xdr:cNvPr>
        <xdr:cNvSpPr txBox="1"/>
      </xdr:nvSpPr>
      <xdr:spPr>
        <a:xfrm>
          <a:off x="3590925" y="142875"/>
          <a:ext cx="1552575" cy="5810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7</xdr:col>
      <xdr:colOff>352425</xdr:colOff>
      <xdr:row>19</xdr:row>
      <xdr:rowOff>123825</xdr:rowOff>
    </xdr:from>
    <xdr:ext cx="1104900" cy="552450"/>
    <xdr:sp macro="" textlink="">
      <xdr:nvSpPr>
        <xdr:cNvPr id="30" name="Shape 32">
          <a:extLst>
            <a:ext uri="{FF2B5EF4-FFF2-40B4-BE49-F238E27FC236}">
              <a16:creationId xmlns:a16="http://schemas.microsoft.com/office/drawing/2014/main" id="{F88D02F7-DD25-42FB-837C-8336DBA5026C}"/>
            </a:ext>
          </a:extLst>
        </xdr:cNvPr>
        <xdr:cNvSpPr txBox="1"/>
      </xdr:nvSpPr>
      <xdr:spPr>
        <a:xfrm>
          <a:off x="3581400" y="4105275"/>
          <a:ext cx="110490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14</xdr:col>
      <xdr:colOff>419100</xdr:colOff>
      <xdr:row>0</xdr:row>
      <xdr:rowOff>133350</xdr:rowOff>
    </xdr:from>
    <xdr:ext cx="1924050" cy="552450"/>
    <xdr:sp macro="" textlink="">
      <xdr:nvSpPr>
        <xdr:cNvPr id="31" name="Shape 33">
          <a:extLst>
            <a:ext uri="{FF2B5EF4-FFF2-40B4-BE49-F238E27FC236}">
              <a16:creationId xmlns:a16="http://schemas.microsoft.com/office/drawing/2014/main" id="{5B4F4394-9021-4A1B-B0C6-8718BD9B2542}"/>
            </a:ext>
          </a:extLst>
        </xdr:cNvPr>
        <xdr:cNvSpPr txBox="1"/>
      </xdr:nvSpPr>
      <xdr:spPr>
        <a:xfrm>
          <a:off x="7019925" y="133350"/>
          <a:ext cx="192405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14</xdr:col>
      <xdr:colOff>409575</xdr:colOff>
      <xdr:row>10</xdr:row>
      <xdr:rowOff>95250</xdr:rowOff>
    </xdr:from>
    <xdr:ext cx="1695450" cy="485775"/>
    <xdr:sp macro="" textlink="">
      <xdr:nvSpPr>
        <xdr:cNvPr id="32" name="Shape 34">
          <a:extLst>
            <a:ext uri="{FF2B5EF4-FFF2-40B4-BE49-F238E27FC236}">
              <a16:creationId xmlns:a16="http://schemas.microsoft.com/office/drawing/2014/main" id="{ADAB15EC-00D5-46E9-B522-7A218C878C92}"/>
            </a:ext>
          </a:extLst>
        </xdr:cNvPr>
        <xdr:cNvSpPr txBox="1"/>
      </xdr:nvSpPr>
      <xdr:spPr>
        <a:xfrm>
          <a:off x="7010400" y="2190750"/>
          <a:ext cx="1695450" cy="4857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20</xdr:col>
      <xdr:colOff>57150</xdr:colOff>
      <xdr:row>28</xdr:row>
      <xdr:rowOff>209550</xdr:rowOff>
    </xdr:from>
    <xdr:ext cx="1009650" cy="514350"/>
    <xdr:sp macro="" textlink="">
      <xdr:nvSpPr>
        <xdr:cNvPr id="2" name="Shape 16">
          <a:extLst>
            <a:ext uri="{FF2B5EF4-FFF2-40B4-BE49-F238E27FC236}">
              <a16:creationId xmlns:a16="http://schemas.microsoft.com/office/drawing/2014/main" id="{CFC95788-3547-4F15-874F-7C5BEF90206A}"/>
            </a:ext>
          </a:extLst>
        </xdr:cNvPr>
        <xdr:cNvSpPr txBox="1"/>
      </xdr:nvSpPr>
      <xdr:spPr>
        <a:xfrm>
          <a:off x="9801225" y="6076950"/>
          <a:ext cx="1009650" cy="5143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10</xdr:col>
      <xdr:colOff>266700</xdr:colOff>
      <xdr:row>30</xdr:row>
      <xdr:rowOff>9525</xdr:rowOff>
    </xdr:from>
    <xdr:ext cx="1019175" cy="609600"/>
    <xdr:sp macro="" textlink="">
      <xdr:nvSpPr>
        <xdr:cNvPr id="3" name="Shape 17">
          <a:extLst>
            <a:ext uri="{FF2B5EF4-FFF2-40B4-BE49-F238E27FC236}">
              <a16:creationId xmlns:a16="http://schemas.microsoft.com/office/drawing/2014/main" id="{9B02D7D6-AA51-4EB0-8CFC-E0E186C9CDF5}"/>
            </a:ext>
          </a:extLst>
        </xdr:cNvPr>
        <xdr:cNvSpPr txBox="1"/>
      </xdr:nvSpPr>
      <xdr:spPr>
        <a:xfrm>
          <a:off x="4514850" y="6296025"/>
          <a:ext cx="1019175" cy="6096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13</xdr:col>
      <xdr:colOff>47625</xdr:colOff>
      <xdr:row>30</xdr:row>
      <xdr:rowOff>38100</xdr:rowOff>
    </xdr:from>
    <xdr:ext cx="2762250" cy="247650"/>
    <xdr:grpSp>
      <xdr:nvGrpSpPr>
        <xdr:cNvPr id="4" name="Shape 2">
          <a:extLst>
            <a:ext uri="{FF2B5EF4-FFF2-40B4-BE49-F238E27FC236}">
              <a16:creationId xmlns:a16="http://schemas.microsoft.com/office/drawing/2014/main" id="{AEA6A838-DC02-4423-9310-0C3787110F01}"/>
            </a:ext>
          </a:extLst>
        </xdr:cNvPr>
        <xdr:cNvGrpSpPr/>
      </xdr:nvGrpSpPr>
      <xdr:grpSpPr>
        <a:xfrm>
          <a:off x="6296025" y="6134100"/>
          <a:ext cx="2762250" cy="247650"/>
          <a:chOff x="3964875" y="3656175"/>
          <a:chExt cx="2762250" cy="247650"/>
        </a:xfrm>
      </xdr:grpSpPr>
      <xdr:grpSp>
        <xdr:nvGrpSpPr>
          <xdr:cNvPr id="5" name="Shape 18" title="Drawing">
            <a:extLst>
              <a:ext uri="{FF2B5EF4-FFF2-40B4-BE49-F238E27FC236}">
                <a16:creationId xmlns:a16="http://schemas.microsoft.com/office/drawing/2014/main" id="{0B8FA8B7-ED8C-4CF7-A2C9-BC7AAF1112F6}"/>
              </a:ext>
            </a:extLst>
          </xdr:cNvPr>
          <xdr:cNvGrpSpPr/>
        </xdr:nvGrpSpPr>
        <xdr:grpSpPr>
          <a:xfrm>
            <a:off x="3964875" y="3656175"/>
            <a:ext cx="2762250" cy="247650"/>
            <a:chOff x="2640450" y="2283550"/>
            <a:chExt cx="2747400" cy="228300"/>
          </a:xfrm>
        </xdr:grpSpPr>
        <xdr:sp macro="" textlink="">
          <xdr:nvSpPr>
            <xdr:cNvPr id="6" name="Shape 14">
              <a:extLst>
                <a:ext uri="{FF2B5EF4-FFF2-40B4-BE49-F238E27FC236}">
                  <a16:creationId xmlns:a16="http://schemas.microsoft.com/office/drawing/2014/main" id="{808EB271-77D0-4C3D-975B-8B65EB2285F4}"/>
                </a:ext>
              </a:extLst>
            </xdr:cNvPr>
            <xdr:cNvSpPr/>
          </xdr:nvSpPr>
          <xdr:spPr>
            <a:xfrm>
              <a:off x="2640450" y="2283550"/>
              <a:ext cx="2747400" cy="228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19">
              <a:extLst>
                <a:ext uri="{FF2B5EF4-FFF2-40B4-BE49-F238E27FC236}">
                  <a16:creationId xmlns:a16="http://schemas.microsoft.com/office/drawing/2014/main" id="{D710225F-F1F9-47C4-9E8D-9BF1F07C3BDC}"/>
                </a:ext>
              </a:extLst>
            </xdr:cNvPr>
            <xdr:cNvCxnSpPr/>
          </xdr:nvCxnSpPr>
          <xdr:spPr>
            <a:xfrm flipH="1">
              <a:off x="2640450" y="2283550"/>
              <a:ext cx="2747400" cy="2283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oneCellAnchor>
    <xdr:from>
      <xdr:col>0</xdr:col>
      <xdr:colOff>266700</xdr:colOff>
      <xdr:row>0</xdr:row>
      <xdr:rowOff>123825</xdr:rowOff>
    </xdr:from>
    <xdr:ext cx="1171575" cy="495300"/>
    <xdr:sp macro="" textlink="">
      <xdr:nvSpPr>
        <xdr:cNvPr id="8" name="Shape 20">
          <a:extLst>
            <a:ext uri="{FF2B5EF4-FFF2-40B4-BE49-F238E27FC236}">
              <a16:creationId xmlns:a16="http://schemas.microsoft.com/office/drawing/2014/main" id="{CE0565A2-BCFB-49EE-A13A-1FE8004538FD}"/>
            </a:ext>
          </a:extLst>
        </xdr:cNvPr>
        <xdr:cNvSpPr txBox="1"/>
      </xdr:nvSpPr>
      <xdr:spPr>
        <a:xfrm>
          <a:off x="266700" y="123825"/>
          <a:ext cx="1171575" cy="4953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12</xdr:col>
      <xdr:colOff>295275</xdr:colOff>
      <xdr:row>0</xdr:row>
      <xdr:rowOff>200025</xdr:rowOff>
    </xdr:from>
    <xdr:ext cx="981075" cy="447675"/>
    <xdr:grpSp>
      <xdr:nvGrpSpPr>
        <xdr:cNvPr id="9" name="Shape 2">
          <a:extLst>
            <a:ext uri="{FF2B5EF4-FFF2-40B4-BE49-F238E27FC236}">
              <a16:creationId xmlns:a16="http://schemas.microsoft.com/office/drawing/2014/main" id="{688F21A9-BAEB-498E-9E0B-E7FC9065C881}"/>
            </a:ext>
          </a:extLst>
        </xdr:cNvPr>
        <xdr:cNvGrpSpPr/>
      </xdr:nvGrpSpPr>
      <xdr:grpSpPr>
        <a:xfrm>
          <a:off x="5692775" y="200025"/>
          <a:ext cx="981075" cy="447675"/>
          <a:chOff x="4855463" y="3556163"/>
          <a:chExt cx="981075" cy="447675"/>
        </a:xfrm>
      </xdr:grpSpPr>
      <xdr:grpSp>
        <xdr:nvGrpSpPr>
          <xdr:cNvPr id="10" name="Shape 21" title="Drawing">
            <a:extLst>
              <a:ext uri="{FF2B5EF4-FFF2-40B4-BE49-F238E27FC236}">
                <a16:creationId xmlns:a16="http://schemas.microsoft.com/office/drawing/2014/main" id="{73740332-7DC1-4108-98D2-2B32DC517E94}"/>
              </a:ext>
            </a:extLst>
          </xdr:cNvPr>
          <xdr:cNvGrpSpPr/>
        </xdr:nvGrpSpPr>
        <xdr:grpSpPr>
          <a:xfrm>
            <a:off x="4855463" y="3556163"/>
            <a:ext cx="981075" cy="447675"/>
            <a:chOff x="152400" y="152400"/>
            <a:chExt cx="1362075" cy="609600"/>
          </a:xfrm>
        </xdr:grpSpPr>
        <xdr:sp macro="" textlink="">
          <xdr:nvSpPr>
            <xdr:cNvPr id="11" name="Shape 14">
              <a:extLst>
                <a:ext uri="{FF2B5EF4-FFF2-40B4-BE49-F238E27FC236}">
                  <a16:creationId xmlns:a16="http://schemas.microsoft.com/office/drawing/2014/main" id="{3650E95B-9115-46ED-8C3E-F7F391B59797}"/>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2" name="Shape 22" descr="Debit.png">
              <a:extLst>
                <a:ext uri="{FF2B5EF4-FFF2-40B4-BE49-F238E27FC236}">
                  <a16:creationId xmlns:a16="http://schemas.microsoft.com/office/drawing/2014/main" id="{B12DFCF2-BABD-46D0-B65D-B89E82294296}"/>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171450</xdr:colOff>
      <xdr:row>0</xdr:row>
      <xdr:rowOff>200025</xdr:rowOff>
    </xdr:from>
    <xdr:ext cx="1028700" cy="466725"/>
    <xdr:grpSp>
      <xdr:nvGrpSpPr>
        <xdr:cNvPr id="13" name="Shape 2">
          <a:extLst>
            <a:ext uri="{FF2B5EF4-FFF2-40B4-BE49-F238E27FC236}">
              <a16:creationId xmlns:a16="http://schemas.microsoft.com/office/drawing/2014/main" id="{2A6BD028-88BB-4129-A6CF-C30DCFE53671}"/>
            </a:ext>
          </a:extLst>
        </xdr:cNvPr>
        <xdr:cNvGrpSpPr/>
      </xdr:nvGrpSpPr>
      <xdr:grpSpPr>
        <a:xfrm>
          <a:off x="11677650" y="200025"/>
          <a:ext cx="1028700" cy="466725"/>
          <a:chOff x="4831650" y="3546638"/>
          <a:chExt cx="1028700" cy="466725"/>
        </a:xfrm>
      </xdr:grpSpPr>
      <xdr:grpSp>
        <xdr:nvGrpSpPr>
          <xdr:cNvPr id="14" name="Shape 23" title="Drawing">
            <a:extLst>
              <a:ext uri="{FF2B5EF4-FFF2-40B4-BE49-F238E27FC236}">
                <a16:creationId xmlns:a16="http://schemas.microsoft.com/office/drawing/2014/main" id="{D07FA126-C7F5-4700-B684-19F083627882}"/>
              </a:ext>
            </a:extLst>
          </xdr:cNvPr>
          <xdr:cNvGrpSpPr/>
        </xdr:nvGrpSpPr>
        <xdr:grpSpPr>
          <a:xfrm>
            <a:off x="4831650" y="3546638"/>
            <a:ext cx="1028700" cy="466725"/>
            <a:chOff x="152400" y="152400"/>
            <a:chExt cx="1362075" cy="609600"/>
          </a:xfrm>
        </xdr:grpSpPr>
        <xdr:sp macro="" textlink="">
          <xdr:nvSpPr>
            <xdr:cNvPr id="15" name="Shape 14">
              <a:extLst>
                <a:ext uri="{FF2B5EF4-FFF2-40B4-BE49-F238E27FC236}">
                  <a16:creationId xmlns:a16="http://schemas.microsoft.com/office/drawing/2014/main" id="{9B0DD135-CF27-429E-8805-64C0DA2E8174}"/>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6" name="Shape 24" descr="Debit.png">
              <a:extLst>
                <a:ext uri="{FF2B5EF4-FFF2-40B4-BE49-F238E27FC236}">
                  <a16:creationId xmlns:a16="http://schemas.microsoft.com/office/drawing/2014/main" id="{757B6F12-C2AA-4F58-B7FB-8F7764D29D6B}"/>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12</xdr:col>
      <xdr:colOff>381000</xdr:colOff>
      <xdr:row>20</xdr:row>
      <xdr:rowOff>19050</xdr:rowOff>
    </xdr:from>
    <xdr:ext cx="952500" cy="428625"/>
    <xdr:grpSp>
      <xdr:nvGrpSpPr>
        <xdr:cNvPr id="17" name="Shape 2">
          <a:extLst>
            <a:ext uri="{FF2B5EF4-FFF2-40B4-BE49-F238E27FC236}">
              <a16:creationId xmlns:a16="http://schemas.microsoft.com/office/drawing/2014/main" id="{DA3425D0-E7B1-4FA4-BA11-2A93EC064BF4}"/>
            </a:ext>
          </a:extLst>
        </xdr:cNvPr>
        <xdr:cNvGrpSpPr/>
      </xdr:nvGrpSpPr>
      <xdr:grpSpPr>
        <a:xfrm>
          <a:off x="5778500" y="4083050"/>
          <a:ext cx="952500" cy="428625"/>
          <a:chOff x="4869750" y="3565688"/>
          <a:chExt cx="952500" cy="428625"/>
        </a:xfrm>
      </xdr:grpSpPr>
      <xdr:grpSp>
        <xdr:nvGrpSpPr>
          <xdr:cNvPr id="18" name="Shape 25" title="Drawing">
            <a:extLst>
              <a:ext uri="{FF2B5EF4-FFF2-40B4-BE49-F238E27FC236}">
                <a16:creationId xmlns:a16="http://schemas.microsoft.com/office/drawing/2014/main" id="{EACCF986-4184-4772-AE51-77FFBDB97026}"/>
              </a:ext>
            </a:extLst>
          </xdr:cNvPr>
          <xdr:cNvGrpSpPr/>
        </xdr:nvGrpSpPr>
        <xdr:grpSpPr>
          <a:xfrm>
            <a:off x="4869750" y="3565688"/>
            <a:ext cx="952500" cy="428625"/>
            <a:chOff x="152400" y="152400"/>
            <a:chExt cx="1362075" cy="609600"/>
          </a:xfrm>
        </xdr:grpSpPr>
        <xdr:sp macro="" textlink="">
          <xdr:nvSpPr>
            <xdr:cNvPr id="19" name="Shape 14">
              <a:extLst>
                <a:ext uri="{FF2B5EF4-FFF2-40B4-BE49-F238E27FC236}">
                  <a16:creationId xmlns:a16="http://schemas.microsoft.com/office/drawing/2014/main" id="{EA0E2E61-D784-4581-9FB8-6861C4265F68}"/>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0" name="Shape 26" descr="Debit.png">
              <a:extLst>
                <a:ext uri="{FF2B5EF4-FFF2-40B4-BE49-F238E27FC236}">
                  <a16:creationId xmlns:a16="http://schemas.microsoft.com/office/drawing/2014/main" id="{D4CB912A-7C9D-40D4-9DD1-9F8C223867AA}"/>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228600</xdr:colOff>
      <xdr:row>11</xdr:row>
      <xdr:rowOff>19050</xdr:rowOff>
    </xdr:from>
    <xdr:ext cx="981075" cy="447675"/>
    <xdr:grpSp>
      <xdr:nvGrpSpPr>
        <xdr:cNvPr id="21" name="Shape 2">
          <a:extLst>
            <a:ext uri="{FF2B5EF4-FFF2-40B4-BE49-F238E27FC236}">
              <a16:creationId xmlns:a16="http://schemas.microsoft.com/office/drawing/2014/main" id="{AD70059A-B341-430B-A84F-35F3E8466A76}"/>
            </a:ext>
          </a:extLst>
        </xdr:cNvPr>
        <xdr:cNvGrpSpPr/>
      </xdr:nvGrpSpPr>
      <xdr:grpSpPr>
        <a:xfrm>
          <a:off x="11734800" y="2254250"/>
          <a:ext cx="981075" cy="447675"/>
          <a:chOff x="4855463" y="3556163"/>
          <a:chExt cx="981075" cy="447675"/>
        </a:xfrm>
      </xdr:grpSpPr>
      <xdr:grpSp>
        <xdr:nvGrpSpPr>
          <xdr:cNvPr id="22" name="Shape 27" title="Drawing">
            <a:extLst>
              <a:ext uri="{FF2B5EF4-FFF2-40B4-BE49-F238E27FC236}">
                <a16:creationId xmlns:a16="http://schemas.microsoft.com/office/drawing/2014/main" id="{F34A998C-F670-4077-8A20-B446B3A48DAB}"/>
              </a:ext>
            </a:extLst>
          </xdr:cNvPr>
          <xdr:cNvGrpSpPr/>
        </xdr:nvGrpSpPr>
        <xdr:grpSpPr>
          <a:xfrm>
            <a:off x="4855463" y="3556163"/>
            <a:ext cx="981075" cy="447675"/>
            <a:chOff x="152400" y="152400"/>
            <a:chExt cx="1362075" cy="609600"/>
          </a:xfrm>
        </xdr:grpSpPr>
        <xdr:sp macro="" textlink="">
          <xdr:nvSpPr>
            <xdr:cNvPr id="23" name="Shape 14">
              <a:extLst>
                <a:ext uri="{FF2B5EF4-FFF2-40B4-BE49-F238E27FC236}">
                  <a16:creationId xmlns:a16="http://schemas.microsoft.com/office/drawing/2014/main" id="{8F54AD29-EB67-444B-AC3E-2FEFB5B0D314}"/>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8" descr="Credit.png">
              <a:extLst>
                <a:ext uri="{FF2B5EF4-FFF2-40B4-BE49-F238E27FC236}">
                  <a16:creationId xmlns:a16="http://schemas.microsoft.com/office/drawing/2014/main" id="{2E485807-E0E8-4312-83EB-882F09EC7F9F}"/>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5</xdr:col>
      <xdr:colOff>295275</xdr:colOff>
      <xdr:row>1</xdr:row>
      <xdr:rowOff>0</xdr:rowOff>
    </xdr:from>
    <xdr:ext cx="981075" cy="438150"/>
    <xdr:grpSp>
      <xdr:nvGrpSpPr>
        <xdr:cNvPr id="25" name="Shape 2">
          <a:extLst>
            <a:ext uri="{FF2B5EF4-FFF2-40B4-BE49-F238E27FC236}">
              <a16:creationId xmlns:a16="http://schemas.microsoft.com/office/drawing/2014/main" id="{11F27377-EA1D-4642-81AF-BEC21F67D536}"/>
            </a:ext>
          </a:extLst>
        </xdr:cNvPr>
        <xdr:cNvGrpSpPr/>
      </xdr:nvGrpSpPr>
      <xdr:grpSpPr>
        <a:xfrm>
          <a:off x="2289175" y="203200"/>
          <a:ext cx="981075" cy="438150"/>
          <a:chOff x="4855463" y="3560925"/>
          <a:chExt cx="981075" cy="438150"/>
        </a:xfrm>
      </xdr:grpSpPr>
      <xdr:grpSp>
        <xdr:nvGrpSpPr>
          <xdr:cNvPr id="26" name="Shape 29" title="Drawing">
            <a:extLst>
              <a:ext uri="{FF2B5EF4-FFF2-40B4-BE49-F238E27FC236}">
                <a16:creationId xmlns:a16="http://schemas.microsoft.com/office/drawing/2014/main" id="{36D82163-EB34-4386-818D-405DD221DE79}"/>
              </a:ext>
            </a:extLst>
          </xdr:cNvPr>
          <xdr:cNvGrpSpPr/>
        </xdr:nvGrpSpPr>
        <xdr:grpSpPr>
          <a:xfrm>
            <a:off x="4855463" y="3560925"/>
            <a:ext cx="981075" cy="438150"/>
            <a:chOff x="152400" y="152400"/>
            <a:chExt cx="1362075" cy="609600"/>
          </a:xfrm>
        </xdr:grpSpPr>
        <xdr:sp macro="" textlink="">
          <xdr:nvSpPr>
            <xdr:cNvPr id="27" name="Shape 14">
              <a:extLst>
                <a:ext uri="{FF2B5EF4-FFF2-40B4-BE49-F238E27FC236}">
                  <a16:creationId xmlns:a16="http://schemas.microsoft.com/office/drawing/2014/main" id="{C8BEA036-50E6-475A-943C-7D58C29BEADF}"/>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8" name="Shape 30" descr="Credit.png">
              <a:extLst>
                <a:ext uri="{FF2B5EF4-FFF2-40B4-BE49-F238E27FC236}">
                  <a16:creationId xmlns:a16="http://schemas.microsoft.com/office/drawing/2014/main" id="{7A0CF422-21C5-4D6F-A2E2-B658D8E54B5F}"/>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7</xdr:col>
      <xdr:colOff>361950</xdr:colOff>
      <xdr:row>0</xdr:row>
      <xdr:rowOff>142875</xdr:rowOff>
    </xdr:from>
    <xdr:ext cx="1552575" cy="581025"/>
    <xdr:sp macro="" textlink="">
      <xdr:nvSpPr>
        <xdr:cNvPr id="29" name="Shape 31">
          <a:extLst>
            <a:ext uri="{FF2B5EF4-FFF2-40B4-BE49-F238E27FC236}">
              <a16:creationId xmlns:a16="http://schemas.microsoft.com/office/drawing/2014/main" id="{93846710-A880-4DB0-B75B-8AAD48D09E6B}"/>
            </a:ext>
          </a:extLst>
        </xdr:cNvPr>
        <xdr:cNvSpPr txBox="1"/>
      </xdr:nvSpPr>
      <xdr:spPr>
        <a:xfrm>
          <a:off x="3590925" y="142875"/>
          <a:ext cx="1552575" cy="5810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7</xdr:col>
      <xdr:colOff>352425</xdr:colOff>
      <xdr:row>19</xdr:row>
      <xdr:rowOff>123825</xdr:rowOff>
    </xdr:from>
    <xdr:ext cx="1104900" cy="552450"/>
    <xdr:sp macro="" textlink="">
      <xdr:nvSpPr>
        <xdr:cNvPr id="30" name="Shape 32">
          <a:extLst>
            <a:ext uri="{FF2B5EF4-FFF2-40B4-BE49-F238E27FC236}">
              <a16:creationId xmlns:a16="http://schemas.microsoft.com/office/drawing/2014/main" id="{130B01FF-FDA1-461E-ABDB-CC8E1D81643B}"/>
            </a:ext>
          </a:extLst>
        </xdr:cNvPr>
        <xdr:cNvSpPr txBox="1"/>
      </xdr:nvSpPr>
      <xdr:spPr>
        <a:xfrm>
          <a:off x="3581400" y="4105275"/>
          <a:ext cx="110490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14</xdr:col>
      <xdr:colOff>419100</xdr:colOff>
      <xdr:row>0</xdr:row>
      <xdr:rowOff>133350</xdr:rowOff>
    </xdr:from>
    <xdr:ext cx="1924050" cy="552450"/>
    <xdr:sp macro="" textlink="">
      <xdr:nvSpPr>
        <xdr:cNvPr id="31" name="Shape 33">
          <a:extLst>
            <a:ext uri="{FF2B5EF4-FFF2-40B4-BE49-F238E27FC236}">
              <a16:creationId xmlns:a16="http://schemas.microsoft.com/office/drawing/2014/main" id="{66055B2E-10EC-43E8-B161-37D5F3B89498}"/>
            </a:ext>
          </a:extLst>
        </xdr:cNvPr>
        <xdr:cNvSpPr txBox="1"/>
      </xdr:nvSpPr>
      <xdr:spPr>
        <a:xfrm>
          <a:off x="7086600" y="133350"/>
          <a:ext cx="192405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14</xdr:col>
      <xdr:colOff>409575</xdr:colOff>
      <xdr:row>10</xdr:row>
      <xdr:rowOff>95250</xdr:rowOff>
    </xdr:from>
    <xdr:ext cx="1695450" cy="485775"/>
    <xdr:sp macro="" textlink="">
      <xdr:nvSpPr>
        <xdr:cNvPr id="32" name="Shape 34">
          <a:extLst>
            <a:ext uri="{FF2B5EF4-FFF2-40B4-BE49-F238E27FC236}">
              <a16:creationId xmlns:a16="http://schemas.microsoft.com/office/drawing/2014/main" id="{77EABB41-4CB8-4CEE-B044-6B01FE525149}"/>
            </a:ext>
          </a:extLst>
        </xdr:cNvPr>
        <xdr:cNvSpPr txBox="1"/>
      </xdr:nvSpPr>
      <xdr:spPr>
        <a:xfrm>
          <a:off x="7077075" y="2190750"/>
          <a:ext cx="1695450" cy="4857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20</xdr:col>
      <xdr:colOff>57150</xdr:colOff>
      <xdr:row>28</xdr:row>
      <xdr:rowOff>209550</xdr:rowOff>
    </xdr:from>
    <xdr:ext cx="1009650" cy="514350"/>
    <xdr:sp macro="" textlink="">
      <xdr:nvSpPr>
        <xdr:cNvPr id="2" name="Shape 16">
          <a:extLst>
            <a:ext uri="{FF2B5EF4-FFF2-40B4-BE49-F238E27FC236}">
              <a16:creationId xmlns:a16="http://schemas.microsoft.com/office/drawing/2014/main" id="{0A03BF3B-9BE8-4998-80EF-71C115D46858}"/>
            </a:ext>
          </a:extLst>
        </xdr:cNvPr>
        <xdr:cNvSpPr txBox="1"/>
      </xdr:nvSpPr>
      <xdr:spPr>
        <a:xfrm>
          <a:off x="9734550" y="6076950"/>
          <a:ext cx="1009650" cy="5143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10</xdr:col>
      <xdr:colOff>266700</xdr:colOff>
      <xdr:row>30</xdr:row>
      <xdr:rowOff>9525</xdr:rowOff>
    </xdr:from>
    <xdr:ext cx="1019175" cy="609600"/>
    <xdr:sp macro="" textlink="">
      <xdr:nvSpPr>
        <xdr:cNvPr id="3" name="Shape 17">
          <a:extLst>
            <a:ext uri="{FF2B5EF4-FFF2-40B4-BE49-F238E27FC236}">
              <a16:creationId xmlns:a16="http://schemas.microsoft.com/office/drawing/2014/main" id="{7A981475-5CB3-4E36-8355-3A1440FF1C90}"/>
            </a:ext>
          </a:extLst>
        </xdr:cNvPr>
        <xdr:cNvSpPr txBox="1"/>
      </xdr:nvSpPr>
      <xdr:spPr>
        <a:xfrm>
          <a:off x="4514850" y="6296025"/>
          <a:ext cx="1019175" cy="6096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0097E6"/>
            </a:buClr>
            <a:buSzPts val="2400"/>
            <a:buFont typeface="Avenir"/>
            <a:buNone/>
          </a:pPr>
          <a:r>
            <a:rPr lang="en-US" sz="2400" b="1">
              <a:solidFill>
                <a:srgbClr val="0097E6"/>
              </a:solidFill>
              <a:latin typeface="Avenir"/>
              <a:ea typeface="Avenir"/>
              <a:cs typeface="Avenir"/>
              <a:sym typeface="Avenir"/>
            </a:rPr>
            <a:t>Profit</a:t>
          </a:r>
          <a:endParaRPr sz="2400" b="1">
            <a:solidFill>
              <a:srgbClr val="0097E6"/>
            </a:solidFill>
            <a:latin typeface="Avenir"/>
            <a:ea typeface="Avenir"/>
            <a:cs typeface="Avenir"/>
            <a:sym typeface="Avenir"/>
          </a:endParaRPr>
        </a:p>
      </xdr:txBody>
    </xdr:sp>
    <xdr:clientData fLocksWithSheet="0"/>
  </xdr:oneCellAnchor>
  <xdr:oneCellAnchor>
    <xdr:from>
      <xdr:col>13</xdr:col>
      <xdr:colOff>47625</xdr:colOff>
      <xdr:row>30</xdr:row>
      <xdr:rowOff>38100</xdr:rowOff>
    </xdr:from>
    <xdr:ext cx="2762250" cy="247650"/>
    <xdr:grpSp>
      <xdr:nvGrpSpPr>
        <xdr:cNvPr id="4" name="Shape 2">
          <a:extLst>
            <a:ext uri="{FF2B5EF4-FFF2-40B4-BE49-F238E27FC236}">
              <a16:creationId xmlns:a16="http://schemas.microsoft.com/office/drawing/2014/main" id="{3F822859-F574-463C-A41F-73BDD91A9561}"/>
            </a:ext>
          </a:extLst>
        </xdr:cNvPr>
        <xdr:cNvGrpSpPr/>
      </xdr:nvGrpSpPr>
      <xdr:grpSpPr>
        <a:xfrm>
          <a:off x="6245225" y="6134100"/>
          <a:ext cx="2762250" cy="247650"/>
          <a:chOff x="3964875" y="3656175"/>
          <a:chExt cx="2762250" cy="247650"/>
        </a:xfrm>
      </xdr:grpSpPr>
      <xdr:grpSp>
        <xdr:nvGrpSpPr>
          <xdr:cNvPr id="5" name="Shape 18" title="Drawing">
            <a:extLst>
              <a:ext uri="{FF2B5EF4-FFF2-40B4-BE49-F238E27FC236}">
                <a16:creationId xmlns:a16="http://schemas.microsoft.com/office/drawing/2014/main" id="{A4222A2E-40B5-408C-AD55-29076B841BE5}"/>
              </a:ext>
            </a:extLst>
          </xdr:cNvPr>
          <xdr:cNvGrpSpPr/>
        </xdr:nvGrpSpPr>
        <xdr:grpSpPr>
          <a:xfrm>
            <a:off x="3964875" y="3656175"/>
            <a:ext cx="2762250" cy="247650"/>
            <a:chOff x="2640450" y="2283550"/>
            <a:chExt cx="2747400" cy="228300"/>
          </a:xfrm>
        </xdr:grpSpPr>
        <xdr:sp macro="" textlink="">
          <xdr:nvSpPr>
            <xdr:cNvPr id="6" name="Shape 14">
              <a:extLst>
                <a:ext uri="{FF2B5EF4-FFF2-40B4-BE49-F238E27FC236}">
                  <a16:creationId xmlns:a16="http://schemas.microsoft.com/office/drawing/2014/main" id="{6AE334EA-040D-4AAF-A962-4FD24B157139}"/>
                </a:ext>
              </a:extLst>
            </xdr:cNvPr>
            <xdr:cNvSpPr/>
          </xdr:nvSpPr>
          <xdr:spPr>
            <a:xfrm>
              <a:off x="2640450" y="2283550"/>
              <a:ext cx="2747400" cy="2283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 name="Shape 19">
              <a:extLst>
                <a:ext uri="{FF2B5EF4-FFF2-40B4-BE49-F238E27FC236}">
                  <a16:creationId xmlns:a16="http://schemas.microsoft.com/office/drawing/2014/main" id="{F5EB9433-74CB-4A54-B7F3-32B0844737E7}"/>
                </a:ext>
              </a:extLst>
            </xdr:cNvPr>
            <xdr:cNvCxnSpPr/>
          </xdr:nvCxnSpPr>
          <xdr:spPr>
            <a:xfrm flipH="1">
              <a:off x="2640450" y="2283550"/>
              <a:ext cx="2747400" cy="228300"/>
            </a:xfrm>
            <a:prstGeom prst="straightConnector1">
              <a:avLst/>
            </a:prstGeom>
            <a:noFill/>
            <a:ln w="38100" cap="flat" cmpd="sng">
              <a:solidFill>
                <a:srgbClr val="0097E6"/>
              </a:solidFill>
              <a:prstDash val="solid"/>
              <a:round/>
              <a:headEnd type="none" w="sm" len="sm"/>
              <a:tailEnd type="triangle" w="med" len="med"/>
            </a:ln>
          </xdr:spPr>
        </xdr:cxnSp>
      </xdr:grpSp>
    </xdr:grpSp>
    <xdr:clientData fLocksWithSheet="0"/>
  </xdr:oneCellAnchor>
  <xdr:oneCellAnchor>
    <xdr:from>
      <xdr:col>0</xdr:col>
      <xdr:colOff>266700</xdr:colOff>
      <xdr:row>0</xdr:row>
      <xdr:rowOff>123825</xdr:rowOff>
    </xdr:from>
    <xdr:ext cx="1171575" cy="495300"/>
    <xdr:sp macro="" textlink="">
      <xdr:nvSpPr>
        <xdr:cNvPr id="8" name="Shape 20">
          <a:extLst>
            <a:ext uri="{FF2B5EF4-FFF2-40B4-BE49-F238E27FC236}">
              <a16:creationId xmlns:a16="http://schemas.microsoft.com/office/drawing/2014/main" id="{D64BD567-6F8E-479B-A94B-D538D664F839}"/>
            </a:ext>
          </a:extLst>
        </xdr:cNvPr>
        <xdr:cNvSpPr txBox="1"/>
      </xdr:nvSpPr>
      <xdr:spPr>
        <a:xfrm>
          <a:off x="266700" y="123825"/>
          <a:ext cx="1171575" cy="49530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Assets</a:t>
          </a:r>
          <a:endParaRPr sz="2400" u="sng">
            <a:solidFill>
              <a:srgbClr val="FFFFFF"/>
            </a:solidFill>
          </a:endParaRPr>
        </a:p>
      </xdr:txBody>
    </xdr:sp>
    <xdr:clientData fLocksWithSheet="0"/>
  </xdr:oneCellAnchor>
  <xdr:oneCellAnchor>
    <xdr:from>
      <xdr:col>12</xdr:col>
      <xdr:colOff>295275</xdr:colOff>
      <xdr:row>0</xdr:row>
      <xdr:rowOff>200025</xdr:rowOff>
    </xdr:from>
    <xdr:ext cx="981075" cy="447675"/>
    <xdr:grpSp>
      <xdr:nvGrpSpPr>
        <xdr:cNvPr id="9" name="Shape 2">
          <a:extLst>
            <a:ext uri="{FF2B5EF4-FFF2-40B4-BE49-F238E27FC236}">
              <a16:creationId xmlns:a16="http://schemas.microsoft.com/office/drawing/2014/main" id="{5A5E4108-6B47-4741-A664-2392537DAE11}"/>
            </a:ext>
          </a:extLst>
        </xdr:cNvPr>
        <xdr:cNvGrpSpPr/>
      </xdr:nvGrpSpPr>
      <xdr:grpSpPr>
        <a:xfrm>
          <a:off x="5641975" y="200025"/>
          <a:ext cx="981075" cy="447675"/>
          <a:chOff x="4855463" y="3556163"/>
          <a:chExt cx="981075" cy="447675"/>
        </a:xfrm>
      </xdr:grpSpPr>
      <xdr:grpSp>
        <xdr:nvGrpSpPr>
          <xdr:cNvPr id="10" name="Shape 21" title="Drawing">
            <a:extLst>
              <a:ext uri="{FF2B5EF4-FFF2-40B4-BE49-F238E27FC236}">
                <a16:creationId xmlns:a16="http://schemas.microsoft.com/office/drawing/2014/main" id="{7980594B-9221-4D0D-AB5D-BB55E529AE37}"/>
              </a:ext>
            </a:extLst>
          </xdr:cNvPr>
          <xdr:cNvGrpSpPr/>
        </xdr:nvGrpSpPr>
        <xdr:grpSpPr>
          <a:xfrm>
            <a:off x="4855463" y="3556163"/>
            <a:ext cx="981075" cy="447675"/>
            <a:chOff x="152400" y="152400"/>
            <a:chExt cx="1362075" cy="609600"/>
          </a:xfrm>
        </xdr:grpSpPr>
        <xdr:sp macro="" textlink="">
          <xdr:nvSpPr>
            <xdr:cNvPr id="11" name="Shape 14">
              <a:extLst>
                <a:ext uri="{FF2B5EF4-FFF2-40B4-BE49-F238E27FC236}">
                  <a16:creationId xmlns:a16="http://schemas.microsoft.com/office/drawing/2014/main" id="{587C1398-931E-4969-87D2-977424E78B20}"/>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2" name="Shape 22" descr="Debit.png">
              <a:extLst>
                <a:ext uri="{FF2B5EF4-FFF2-40B4-BE49-F238E27FC236}">
                  <a16:creationId xmlns:a16="http://schemas.microsoft.com/office/drawing/2014/main" id="{937C5CE8-E4C1-4D1C-894F-409C390F65FF}"/>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171450</xdr:colOff>
      <xdr:row>0</xdr:row>
      <xdr:rowOff>200025</xdr:rowOff>
    </xdr:from>
    <xdr:ext cx="1028700" cy="466725"/>
    <xdr:grpSp>
      <xdr:nvGrpSpPr>
        <xdr:cNvPr id="13" name="Shape 2">
          <a:extLst>
            <a:ext uri="{FF2B5EF4-FFF2-40B4-BE49-F238E27FC236}">
              <a16:creationId xmlns:a16="http://schemas.microsoft.com/office/drawing/2014/main" id="{6D5B58A9-DA36-495A-91DB-283DCEBAA42F}"/>
            </a:ext>
          </a:extLst>
        </xdr:cNvPr>
        <xdr:cNvGrpSpPr/>
      </xdr:nvGrpSpPr>
      <xdr:grpSpPr>
        <a:xfrm>
          <a:off x="11626850" y="200025"/>
          <a:ext cx="1028700" cy="466725"/>
          <a:chOff x="4831650" y="3546638"/>
          <a:chExt cx="1028700" cy="466725"/>
        </a:xfrm>
      </xdr:grpSpPr>
      <xdr:grpSp>
        <xdr:nvGrpSpPr>
          <xdr:cNvPr id="14" name="Shape 23" title="Drawing">
            <a:extLst>
              <a:ext uri="{FF2B5EF4-FFF2-40B4-BE49-F238E27FC236}">
                <a16:creationId xmlns:a16="http://schemas.microsoft.com/office/drawing/2014/main" id="{BB83DD61-BCC2-432F-8368-C2DA0755DF9F}"/>
              </a:ext>
            </a:extLst>
          </xdr:cNvPr>
          <xdr:cNvGrpSpPr/>
        </xdr:nvGrpSpPr>
        <xdr:grpSpPr>
          <a:xfrm>
            <a:off x="4831650" y="3546638"/>
            <a:ext cx="1028700" cy="466725"/>
            <a:chOff x="152400" y="152400"/>
            <a:chExt cx="1362075" cy="609600"/>
          </a:xfrm>
        </xdr:grpSpPr>
        <xdr:sp macro="" textlink="">
          <xdr:nvSpPr>
            <xdr:cNvPr id="15" name="Shape 14">
              <a:extLst>
                <a:ext uri="{FF2B5EF4-FFF2-40B4-BE49-F238E27FC236}">
                  <a16:creationId xmlns:a16="http://schemas.microsoft.com/office/drawing/2014/main" id="{C1C86877-597E-4F51-AEBB-A1F6201125B5}"/>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16" name="Shape 24" descr="Debit.png">
              <a:extLst>
                <a:ext uri="{FF2B5EF4-FFF2-40B4-BE49-F238E27FC236}">
                  <a16:creationId xmlns:a16="http://schemas.microsoft.com/office/drawing/2014/main" id="{0F7FD333-A4A1-4BB9-871C-28102A51E754}"/>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12</xdr:col>
      <xdr:colOff>381000</xdr:colOff>
      <xdr:row>20</xdr:row>
      <xdr:rowOff>19050</xdr:rowOff>
    </xdr:from>
    <xdr:ext cx="952500" cy="428625"/>
    <xdr:grpSp>
      <xdr:nvGrpSpPr>
        <xdr:cNvPr id="17" name="Shape 2">
          <a:extLst>
            <a:ext uri="{FF2B5EF4-FFF2-40B4-BE49-F238E27FC236}">
              <a16:creationId xmlns:a16="http://schemas.microsoft.com/office/drawing/2014/main" id="{7E000D13-9863-424A-8B5F-7E6FE733B18B}"/>
            </a:ext>
          </a:extLst>
        </xdr:cNvPr>
        <xdr:cNvGrpSpPr/>
      </xdr:nvGrpSpPr>
      <xdr:grpSpPr>
        <a:xfrm>
          <a:off x="5727700" y="4083050"/>
          <a:ext cx="952500" cy="428625"/>
          <a:chOff x="4869750" y="3565688"/>
          <a:chExt cx="952500" cy="428625"/>
        </a:xfrm>
      </xdr:grpSpPr>
      <xdr:grpSp>
        <xdr:nvGrpSpPr>
          <xdr:cNvPr id="18" name="Shape 25" title="Drawing">
            <a:extLst>
              <a:ext uri="{FF2B5EF4-FFF2-40B4-BE49-F238E27FC236}">
                <a16:creationId xmlns:a16="http://schemas.microsoft.com/office/drawing/2014/main" id="{87626D3A-A8B0-452F-9953-C237FFDA9A07}"/>
              </a:ext>
            </a:extLst>
          </xdr:cNvPr>
          <xdr:cNvGrpSpPr/>
        </xdr:nvGrpSpPr>
        <xdr:grpSpPr>
          <a:xfrm>
            <a:off x="4869750" y="3565688"/>
            <a:ext cx="952500" cy="428625"/>
            <a:chOff x="152400" y="152400"/>
            <a:chExt cx="1362075" cy="609600"/>
          </a:xfrm>
        </xdr:grpSpPr>
        <xdr:sp macro="" textlink="">
          <xdr:nvSpPr>
            <xdr:cNvPr id="19" name="Shape 14">
              <a:extLst>
                <a:ext uri="{FF2B5EF4-FFF2-40B4-BE49-F238E27FC236}">
                  <a16:creationId xmlns:a16="http://schemas.microsoft.com/office/drawing/2014/main" id="{ECB3B377-6CE5-4F7B-B2A8-901AA90B492B}"/>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0" name="Shape 26" descr="Debit.png">
              <a:extLst>
                <a:ext uri="{FF2B5EF4-FFF2-40B4-BE49-F238E27FC236}">
                  <a16:creationId xmlns:a16="http://schemas.microsoft.com/office/drawing/2014/main" id="{E1828E42-42AF-4BFA-981A-03BE6004BA3F}"/>
                </a:ext>
              </a:extLst>
            </xdr:cNvPr>
            <xdr:cNvPicPr preferRelativeResize="0"/>
          </xdr:nvPicPr>
          <xdr:blipFill rotWithShape="1">
            <a:blip xmlns:r="http://schemas.openxmlformats.org/officeDocument/2006/relationships" r:embed="rId1">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24</xdr:col>
      <xdr:colOff>228600</xdr:colOff>
      <xdr:row>11</xdr:row>
      <xdr:rowOff>19050</xdr:rowOff>
    </xdr:from>
    <xdr:ext cx="981075" cy="447675"/>
    <xdr:grpSp>
      <xdr:nvGrpSpPr>
        <xdr:cNvPr id="21" name="Shape 2">
          <a:extLst>
            <a:ext uri="{FF2B5EF4-FFF2-40B4-BE49-F238E27FC236}">
              <a16:creationId xmlns:a16="http://schemas.microsoft.com/office/drawing/2014/main" id="{15FEAB07-D386-483E-B534-199414245FF9}"/>
            </a:ext>
          </a:extLst>
        </xdr:cNvPr>
        <xdr:cNvGrpSpPr/>
      </xdr:nvGrpSpPr>
      <xdr:grpSpPr>
        <a:xfrm>
          <a:off x="11684000" y="2254250"/>
          <a:ext cx="981075" cy="447675"/>
          <a:chOff x="4855463" y="3556163"/>
          <a:chExt cx="981075" cy="447675"/>
        </a:xfrm>
      </xdr:grpSpPr>
      <xdr:grpSp>
        <xdr:nvGrpSpPr>
          <xdr:cNvPr id="22" name="Shape 27" title="Drawing">
            <a:extLst>
              <a:ext uri="{FF2B5EF4-FFF2-40B4-BE49-F238E27FC236}">
                <a16:creationId xmlns:a16="http://schemas.microsoft.com/office/drawing/2014/main" id="{F984E4B3-32F0-4992-9B23-297D505C0989}"/>
              </a:ext>
            </a:extLst>
          </xdr:cNvPr>
          <xdr:cNvGrpSpPr/>
        </xdr:nvGrpSpPr>
        <xdr:grpSpPr>
          <a:xfrm>
            <a:off x="4855463" y="3556163"/>
            <a:ext cx="981075" cy="447675"/>
            <a:chOff x="152400" y="152400"/>
            <a:chExt cx="1362075" cy="609600"/>
          </a:xfrm>
        </xdr:grpSpPr>
        <xdr:sp macro="" textlink="">
          <xdr:nvSpPr>
            <xdr:cNvPr id="23" name="Shape 14">
              <a:extLst>
                <a:ext uri="{FF2B5EF4-FFF2-40B4-BE49-F238E27FC236}">
                  <a16:creationId xmlns:a16="http://schemas.microsoft.com/office/drawing/2014/main" id="{4F1A745A-1634-4096-AFA5-112FC54CBF51}"/>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4" name="Shape 28" descr="Credit.png">
              <a:extLst>
                <a:ext uri="{FF2B5EF4-FFF2-40B4-BE49-F238E27FC236}">
                  <a16:creationId xmlns:a16="http://schemas.microsoft.com/office/drawing/2014/main" id="{0D923B4F-A448-4556-B5AC-ABF902093C3E}"/>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5</xdr:col>
      <xdr:colOff>295275</xdr:colOff>
      <xdr:row>1</xdr:row>
      <xdr:rowOff>0</xdr:rowOff>
    </xdr:from>
    <xdr:ext cx="981075" cy="438150"/>
    <xdr:grpSp>
      <xdr:nvGrpSpPr>
        <xdr:cNvPr id="25" name="Shape 2">
          <a:extLst>
            <a:ext uri="{FF2B5EF4-FFF2-40B4-BE49-F238E27FC236}">
              <a16:creationId xmlns:a16="http://schemas.microsoft.com/office/drawing/2014/main" id="{8EB28F74-B007-4016-9F4A-24CD5E8B7631}"/>
            </a:ext>
          </a:extLst>
        </xdr:cNvPr>
        <xdr:cNvGrpSpPr/>
      </xdr:nvGrpSpPr>
      <xdr:grpSpPr>
        <a:xfrm>
          <a:off x="2289175" y="203200"/>
          <a:ext cx="981075" cy="438150"/>
          <a:chOff x="4855463" y="3560925"/>
          <a:chExt cx="981075" cy="438150"/>
        </a:xfrm>
      </xdr:grpSpPr>
      <xdr:grpSp>
        <xdr:nvGrpSpPr>
          <xdr:cNvPr id="26" name="Shape 29" title="Drawing">
            <a:extLst>
              <a:ext uri="{FF2B5EF4-FFF2-40B4-BE49-F238E27FC236}">
                <a16:creationId xmlns:a16="http://schemas.microsoft.com/office/drawing/2014/main" id="{847E95EC-D8ED-42AD-99E2-2EE0B4CC35A9}"/>
              </a:ext>
            </a:extLst>
          </xdr:cNvPr>
          <xdr:cNvGrpSpPr/>
        </xdr:nvGrpSpPr>
        <xdr:grpSpPr>
          <a:xfrm>
            <a:off x="4855463" y="3560925"/>
            <a:ext cx="981075" cy="438150"/>
            <a:chOff x="152400" y="152400"/>
            <a:chExt cx="1362075" cy="609600"/>
          </a:xfrm>
        </xdr:grpSpPr>
        <xdr:sp macro="" textlink="">
          <xdr:nvSpPr>
            <xdr:cNvPr id="27" name="Shape 14">
              <a:extLst>
                <a:ext uri="{FF2B5EF4-FFF2-40B4-BE49-F238E27FC236}">
                  <a16:creationId xmlns:a16="http://schemas.microsoft.com/office/drawing/2014/main" id="{B6E888D0-A714-41F2-BF26-E325F830939E}"/>
                </a:ext>
              </a:extLst>
            </xdr:cNvPr>
            <xdr:cNvSpPr/>
          </xdr:nvSpPr>
          <xdr:spPr>
            <a:xfrm>
              <a:off x="152400" y="152400"/>
              <a:ext cx="1362075" cy="6096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pic>
          <xdr:nvPicPr>
            <xdr:cNvPr id="28" name="Shape 30" descr="Credit.png">
              <a:extLst>
                <a:ext uri="{FF2B5EF4-FFF2-40B4-BE49-F238E27FC236}">
                  <a16:creationId xmlns:a16="http://schemas.microsoft.com/office/drawing/2014/main" id="{5C06DF7C-58AD-43AA-ACDE-0B11C2492ED5}"/>
                </a:ext>
              </a:extLst>
            </xdr:cNvPr>
            <xdr:cNvPicPr preferRelativeResize="0"/>
          </xdr:nvPicPr>
          <xdr:blipFill rotWithShape="1">
            <a:blip xmlns:r="http://schemas.openxmlformats.org/officeDocument/2006/relationships" r:embed="rId2">
              <a:alphaModFix/>
            </a:blip>
            <a:srcRect/>
            <a:stretch/>
          </xdr:blipFill>
          <xdr:spPr>
            <a:xfrm>
              <a:off x="152400" y="152400"/>
              <a:ext cx="1362075" cy="609600"/>
            </a:xfrm>
            <a:prstGeom prst="rect">
              <a:avLst/>
            </a:prstGeom>
            <a:noFill/>
            <a:ln>
              <a:noFill/>
            </a:ln>
          </xdr:spPr>
        </xdr:pic>
      </xdr:grpSp>
    </xdr:grpSp>
    <xdr:clientData fLocksWithSheet="0"/>
  </xdr:oneCellAnchor>
  <xdr:oneCellAnchor>
    <xdr:from>
      <xdr:col>7</xdr:col>
      <xdr:colOff>361950</xdr:colOff>
      <xdr:row>0</xdr:row>
      <xdr:rowOff>142875</xdr:rowOff>
    </xdr:from>
    <xdr:ext cx="1552575" cy="581025"/>
    <xdr:sp macro="" textlink="">
      <xdr:nvSpPr>
        <xdr:cNvPr id="29" name="Shape 31">
          <a:extLst>
            <a:ext uri="{FF2B5EF4-FFF2-40B4-BE49-F238E27FC236}">
              <a16:creationId xmlns:a16="http://schemas.microsoft.com/office/drawing/2014/main" id="{F946710B-44CC-429C-A9A3-FD687FCC33E6}"/>
            </a:ext>
          </a:extLst>
        </xdr:cNvPr>
        <xdr:cNvSpPr txBox="1"/>
      </xdr:nvSpPr>
      <xdr:spPr>
        <a:xfrm>
          <a:off x="3590925" y="142875"/>
          <a:ext cx="1552575" cy="58102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Liabilities</a:t>
          </a:r>
          <a:endParaRPr sz="2400" u="sng">
            <a:solidFill>
              <a:srgbClr val="FFFFFF"/>
            </a:solidFill>
          </a:endParaRPr>
        </a:p>
      </xdr:txBody>
    </xdr:sp>
    <xdr:clientData fLocksWithSheet="0"/>
  </xdr:oneCellAnchor>
  <xdr:oneCellAnchor>
    <xdr:from>
      <xdr:col>7</xdr:col>
      <xdr:colOff>352425</xdr:colOff>
      <xdr:row>19</xdr:row>
      <xdr:rowOff>123825</xdr:rowOff>
    </xdr:from>
    <xdr:ext cx="1104900" cy="552450"/>
    <xdr:sp macro="" textlink="">
      <xdr:nvSpPr>
        <xdr:cNvPr id="30" name="Shape 32">
          <a:extLst>
            <a:ext uri="{FF2B5EF4-FFF2-40B4-BE49-F238E27FC236}">
              <a16:creationId xmlns:a16="http://schemas.microsoft.com/office/drawing/2014/main" id="{64A29AFA-946D-47B9-BAF8-A83CE5467A42}"/>
            </a:ext>
          </a:extLst>
        </xdr:cNvPr>
        <xdr:cNvSpPr txBox="1"/>
      </xdr:nvSpPr>
      <xdr:spPr>
        <a:xfrm>
          <a:off x="3581400" y="4105275"/>
          <a:ext cx="110490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Equity</a:t>
          </a:r>
          <a:endParaRPr sz="2400" u="sng">
            <a:solidFill>
              <a:srgbClr val="FFFFFF"/>
            </a:solidFill>
          </a:endParaRPr>
        </a:p>
      </xdr:txBody>
    </xdr:sp>
    <xdr:clientData fLocksWithSheet="0"/>
  </xdr:oneCellAnchor>
  <xdr:oneCellAnchor>
    <xdr:from>
      <xdr:col>14</xdr:col>
      <xdr:colOff>419100</xdr:colOff>
      <xdr:row>0</xdr:row>
      <xdr:rowOff>133350</xdr:rowOff>
    </xdr:from>
    <xdr:ext cx="1924050" cy="552450"/>
    <xdr:sp macro="" textlink="">
      <xdr:nvSpPr>
        <xdr:cNvPr id="31" name="Shape 33">
          <a:extLst>
            <a:ext uri="{FF2B5EF4-FFF2-40B4-BE49-F238E27FC236}">
              <a16:creationId xmlns:a16="http://schemas.microsoft.com/office/drawing/2014/main" id="{83A2CFD2-EA71-4B95-8915-84503F0EAE32}"/>
            </a:ext>
          </a:extLst>
        </xdr:cNvPr>
        <xdr:cNvSpPr txBox="1"/>
      </xdr:nvSpPr>
      <xdr:spPr>
        <a:xfrm>
          <a:off x="7019925" y="133350"/>
          <a:ext cx="1924050" cy="552450"/>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Income</a:t>
          </a:r>
          <a:endParaRPr sz="2400" u="sng">
            <a:solidFill>
              <a:srgbClr val="FFFFFF"/>
            </a:solidFill>
          </a:endParaRPr>
        </a:p>
      </xdr:txBody>
    </xdr:sp>
    <xdr:clientData fLocksWithSheet="0"/>
  </xdr:oneCellAnchor>
  <xdr:oneCellAnchor>
    <xdr:from>
      <xdr:col>14</xdr:col>
      <xdr:colOff>409575</xdr:colOff>
      <xdr:row>10</xdr:row>
      <xdr:rowOff>95250</xdr:rowOff>
    </xdr:from>
    <xdr:ext cx="1695450" cy="485775"/>
    <xdr:sp macro="" textlink="">
      <xdr:nvSpPr>
        <xdr:cNvPr id="32" name="Shape 34">
          <a:extLst>
            <a:ext uri="{FF2B5EF4-FFF2-40B4-BE49-F238E27FC236}">
              <a16:creationId xmlns:a16="http://schemas.microsoft.com/office/drawing/2014/main" id="{6399069B-104F-4F73-BC21-E40D25D44DCD}"/>
            </a:ext>
          </a:extLst>
        </xdr:cNvPr>
        <xdr:cNvSpPr txBox="1"/>
      </xdr:nvSpPr>
      <xdr:spPr>
        <a:xfrm>
          <a:off x="7010400" y="2190750"/>
          <a:ext cx="1695450" cy="485775"/>
        </a:xfrm>
        <a:prstGeom prst="rect">
          <a:avLst/>
        </a:prstGeom>
        <a:noFill/>
        <a:ln>
          <a:noFill/>
        </a:ln>
      </xdr:spPr>
      <xdr:txBody>
        <a:bodyPr spcFirstLastPara="1" wrap="square" lIns="91425" tIns="91425" rIns="91425" bIns="91425" anchor="t" anchorCtr="0">
          <a:noAutofit/>
        </a:bodyPr>
        <a:lstStyle/>
        <a:p>
          <a:pPr marL="0" lvl="0" indent="0" algn="l" rtl="0">
            <a:spcBef>
              <a:spcPts val="0"/>
            </a:spcBef>
            <a:spcAft>
              <a:spcPts val="0"/>
            </a:spcAft>
            <a:buClr>
              <a:srgbClr val="FFFFFF"/>
            </a:buClr>
            <a:buSzPts val="2400"/>
            <a:buFont typeface="Arial"/>
            <a:buNone/>
          </a:pPr>
          <a:r>
            <a:rPr lang="en-US" sz="2400" u="sng">
              <a:solidFill>
                <a:srgbClr val="FFFFFF"/>
              </a:solidFill>
            </a:rPr>
            <a:t>Expenses</a:t>
          </a:r>
          <a:endParaRPr sz="2400" u="sng">
            <a:solidFill>
              <a:srgbClr val="FFFFFF"/>
            </a:solidFil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7E6"/>
    <outlinePr summaryBelow="0" summaryRight="0"/>
    <pageSetUpPr fitToPage="1"/>
  </sheetPr>
  <dimension ref="A1:E998"/>
  <sheetViews>
    <sheetView showGridLines="0" tabSelected="1" zoomScaleNormal="100" workbookViewId="0"/>
  </sheetViews>
  <sheetFormatPr baseColWidth="10" defaultColWidth="11.1640625" defaultRowHeight="15" customHeight="1"/>
  <cols>
    <col min="1" max="1" width="11.1640625" customWidth="1"/>
    <col min="2" max="2" width="3.6640625" customWidth="1"/>
    <col min="3" max="3" width="10.5" customWidth="1"/>
    <col min="4" max="4" width="113.1640625" customWidth="1"/>
    <col min="5" max="6" width="11.1640625" customWidth="1"/>
  </cols>
  <sheetData>
    <row r="1" spans="1:5" ht="16">
      <c r="A1" s="1"/>
      <c r="B1" s="1"/>
      <c r="C1" s="1"/>
      <c r="D1" s="1"/>
      <c r="E1" s="1"/>
    </row>
    <row r="2" spans="1:5" ht="37">
      <c r="A2" s="1"/>
      <c r="B2" s="2" t="s">
        <v>131</v>
      </c>
      <c r="C2" s="1"/>
      <c r="D2" s="3"/>
      <c r="E2" s="1"/>
    </row>
    <row r="3" spans="1:5" ht="42">
      <c r="A3" s="1"/>
      <c r="B3" s="4"/>
      <c r="C3" s="1"/>
      <c r="D3" s="3"/>
      <c r="E3" s="1"/>
    </row>
    <row r="4" spans="1:5" ht="28">
      <c r="A4" s="1"/>
      <c r="B4" s="3"/>
      <c r="C4" s="5"/>
      <c r="D4" s="1"/>
      <c r="E4" s="1"/>
    </row>
    <row r="5" spans="1:5" ht="48" customHeight="1">
      <c r="A5" s="1"/>
      <c r="B5" s="3"/>
      <c r="C5" s="6" t="s">
        <v>0</v>
      </c>
      <c r="D5" s="7"/>
      <c r="E5" s="7"/>
    </row>
    <row r="6" spans="1:5" ht="37.5" customHeight="1">
      <c r="A6" s="1"/>
      <c r="B6" s="8"/>
      <c r="C6" s="9" t="s">
        <v>1</v>
      </c>
      <c r="D6" s="176" t="s">
        <v>103</v>
      </c>
      <c r="E6" s="11"/>
    </row>
    <row r="7" spans="1:5" ht="81">
      <c r="A7" s="1"/>
      <c r="B7" s="1"/>
      <c r="C7" s="9" t="s">
        <v>2</v>
      </c>
      <c r="D7" s="10" t="s">
        <v>114</v>
      </c>
      <c r="E7" s="1"/>
    </row>
    <row r="8" spans="1:5" ht="19.5" customHeight="1">
      <c r="A8" s="1"/>
      <c r="B8" s="1"/>
      <c r="C8" s="12"/>
      <c r="D8" s="13"/>
      <c r="E8" s="1"/>
    </row>
    <row r="9" spans="1:5" ht="55.5" customHeight="1">
      <c r="A9" s="1"/>
      <c r="B9" s="1"/>
      <c r="C9" s="6" t="s">
        <v>3</v>
      </c>
      <c r="D9" s="13"/>
      <c r="E9" s="1"/>
    </row>
    <row r="10" spans="1:5" ht="37.5" customHeight="1">
      <c r="A10" s="1"/>
      <c r="B10" s="1"/>
      <c r="C10" s="9" t="s">
        <v>4</v>
      </c>
      <c r="D10" s="10" t="s">
        <v>5</v>
      </c>
      <c r="E10" s="1"/>
    </row>
    <row r="11" spans="1:5" ht="37.5" customHeight="1">
      <c r="A11" s="1"/>
      <c r="B11" s="1"/>
      <c r="C11" s="9" t="s">
        <v>6</v>
      </c>
      <c r="D11" s="10" t="s">
        <v>8</v>
      </c>
      <c r="E11" s="1"/>
    </row>
    <row r="12" spans="1:5" ht="37.5" customHeight="1">
      <c r="A12" s="1"/>
      <c r="B12" s="1"/>
      <c r="C12" s="9"/>
      <c r="E12" s="1"/>
    </row>
    <row r="13" spans="1:5" ht="28">
      <c r="A13" s="1"/>
      <c r="B13" s="1"/>
      <c r="C13" s="1"/>
      <c r="D13" s="15"/>
      <c r="E13" s="1"/>
    </row>
    <row r="14" spans="1:5" ht="28">
      <c r="A14" s="1"/>
      <c r="B14" s="1"/>
      <c r="C14" s="1"/>
      <c r="D14" s="16"/>
      <c r="E14" s="1"/>
    </row>
    <row r="15" spans="1:5" ht="105.75" customHeight="1">
      <c r="A15" s="1"/>
      <c r="B15" s="1"/>
      <c r="C15" s="1"/>
      <c r="D15" s="1"/>
      <c r="E15" s="1"/>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sheetProtection algorithmName="SHA-512" hashValue="g91xY3a0QlmoK17DXvJ2jre1wOdjGARmpsoa5/BgTzP6JN9qXzft986kaxCWDLxRFFZ2W/xMXf9pHkROL1mDTQ==" saltValue="7otMhAL7YSDy4coY+hjckQ==" spinCount="100000" sheet="1" objects="1" scenarios="1"/>
  <printOptions horizontalCentered="1" gridLines="1"/>
  <pageMargins left="0.7" right="0.7" top="0.75" bottom="0.75" header="0" footer="0"/>
  <pageSetup scale="81" fitToHeight="0"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93045-3FB6-4786-93BC-214CDD0DEC6D}">
  <sheetPr>
    <tabColor rgb="FF529E36"/>
    <outlinePr summaryBelow="0" summaryRight="0"/>
  </sheetPr>
  <dimension ref="A1:M1003"/>
  <sheetViews>
    <sheetView showGridLines="0" workbookViewId="0">
      <selection activeCell="D5" sqref="D5:E5"/>
    </sheetView>
  </sheetViews>
  <sheetFormatPr baseColWidth="10" defaultColWidth="11.1640625" defaultRowHeight="15" customHeight="1"/>
  <cols>
    <col min="1" max="1" width="5.6640625" customWidth="1"/>
    <col min="2" max="2" width="11.1640625" customWidth="1"/>
    <col min="3" max="3" width="96.83203125" customWidth="1"/>
    <col min="4" max="4" width="11.1640625" customWidth="1"/>
    <col min="5" max="5" width="13" customWidth="1"/>
    <col min="7" max="7" width="10.1640625" customWidth="1"/>
    <col min="8" max="8" width="51.1640625" customWidth="1"/>
    <col min="9" max="9" width="5.6640625" customWidth="1"/>
  </cols>
  <sheetData>
    <row r="1" spans="1:13" ht="31.5" customHeight="1">
      <c r="A1" s="333" t="s">
        <v>118</v>
      </c>
      <c r="B1" s="334"/>
      <c r="G1" s="1"/>
    </row>
    <row r="2" spans="1:13" ht="31.5" customHeight="1">
      <c r="A2" s="177"/>
      <c r="B2" s="178"/>
      <c r="C2" s="335" t="s">
        <v>119</v>
      </c>
      <c r="D2" s="335"/>
      <c r="E2" s="335"/>
      <c r="F2" s="335"/>
      <c r="G2" s="335"/>
      <c r="J2" s="185"/>
      <c r="K2" s="185"/>
      <c r="L2" s="185"/>
      <c r="M2" s="185"/>
    </row>
    <row r="3" spans="1:13" ht="37">
      <c r="B3" s="2" t="s">
        <v>57</v>
      </c>
      <c r="D3" s="336" t="s">
        <v>104</v>
      </c>
      <c r="E3" s="336"/>
      <c r="G3" s="370" t="s">
        <v>120</v>
      </c>
      <c r="H3" s="370"/>
      <c r="J3" s="186" t="s">
        <v>13</v>
      </c>
      <c r="K3" s="186" t="s">
        <v>14</v>
      </c>
      <c r="L3" s="185"/>
      <c r="M3" s="185"/>
    </row>
    <row r="4" spans="1:13" ht="30">
      <c r="B4" s="23"/>
      <c r="C4" s="5"/>
      <c r="G4" s="1"/>
      <c r="J4" s="186" t="s">
        <v>106</v>
      </c>
      <c r="K4" s="185"/>
      <c r="L4" s="185"/>
      <c r="M4" s="185"/>
    </row>
    <row r="5" spans="1:13" ht="51" customHeight="1">
      <c r="A5" s="24"/>
      <c r="B5" s="27" t="s">
        <v>1</v>
      </c>
      <c r="C5" s="26" t="s">
        <v>58</v>
      </c>
      <c r="D5" s="327"/>
      <c r="E5" s="328"/>
      <c r="G5" s="187" t="str">
        <f>IF(D5="No",":)","X")</f>
        <v>X</v>
      </c>
      <c r="H5" s="29" t="s">
        <v>59</v>
      </c>
      <c r="I5" s="29"/>
      <c r="J5" s="185"/>
      <c r="K5" s="185"/>
      <c r="L5" s="185"/>
      <c r="M5" s="185"/>
    </row>
    <row r="6" spans="1:13" ht="51" customHeight="1">
      <c r="A6" s="24"/>
      <c r="B6" s="27" t="s">
        <v>2</v>
      </c>
      <c r="C6" s="26" t="s">
        <v>60</v>
      </c>
      <c r="D6" s="329"/>
      <c r="E6" s="330"/>
      <c r="G6" s="187" t="str">
        <f>IF(D6="Yes",":)","X")</f>
        <v>X</v>
      </c>
      <c r="H6" s="29" t="s">
        <v>61</v>
      </c>
      <c r="I6" s="29"/>
      <c r="J6" s="185"/>
      <c r="K6" s="185"/>
      <c r="L6" s="185"/>
      <c r="M6" s="185"/>
    </row>
    <row r="7" spans="1:13" ht="51" customHeight="1">
      <c r="A7" s="24"/>
      <c r="B7" s="27" t="s">
        <v>4</v>
      </c>
      <c r="C7" s="26" t="s">
        <v>62</v>
      </c>
      <c r="D7" s="329"/>
      <c r="E7" s="330"/>
      <c r="G7" s="187" t="str">
        <f>IF(D7="No",":)","X")</f>
        <v>X</v>
      </c>
      <c r="H7" s="29" t="s">
        <v>63</v>
      </c>
      <c r="I7" s="29"/>
    </row>
    <row r="8" spans="1:13" ht="51" customHeight="1">
      <c r="A8" s="24"/>
      <c r="B8" s="27" t="s">
        <v>6</v>
      </c>
      <c r="C8" s="26" t="s">
        <v>64</v>
      </c>
      <c r="D8" s="329"/>
      <c r="E8" s="330"/>
      <c r="G8" s="187" t="str">
        <f>IF(D8="Yes",":)","X")</f>
        <v>X</v>
      </c>
      <c r="H8" s="29" t="s">
        <v>65</v>
      </c>
      <c r="I8" s="29"/>
    </row>
    <row r="9" spans="1:13" ht="51" customHeight="1">
      <c r="A9" s="24"/>
      <c r="B9" s="27" t="s">
        <v>7</v>
      </c>
      <c r="C9" s="26" t="s">
        <v>66</v>
      </c>
      <c r="D9" s="329"/>
      <c r="E9" s="330"/>
      <c r="G9" s="187" t="str">
        <f>IF(D9="No",":)","X")</f>
        <v>X</v>
      </c>
      <c r="H9" s="29" t="s">
        <v>67</v>
      </c>
      <c r="I9" s="29"/>
    </row>
    <row r="10" spans="1:13" ht="54.75" customHeight="1">
      <c r="A10" s="24"/>
      <c r="B10" s="27" t="s">
        <v>9</v>
      </c>
      <c r="C10" s="26" t="s">
        <v>68</v>
      </c>
      <c r="D10" s="329"/>
      <c r="E10" s="330"/>
      <c r="G10" s="187" t="str">
        <f>IF(D10="No",":)","X")</f>
        <v>X</v>
      </c>
      <c r="H10" s="29" t="s">
        <v>69</v>
      </c>
      <c r="I10" s="29"/>
    </row>
    <row r="11" spans="1:13" ht="51" customHeight="1">
      <c r="A11" s="24"/>
      <c r="B11" s="27" t="s">
        <v>10</v>
      </c>
      <c r="C11" s="26" t="s">
        <v>70</v>
      </c>
      <c r="D11" s="329"/>
      <c r="E11" s="330"/>
      <c r="G11" s="187" t="str">
        <f>IF(D11="No",":)","X")</f>
        <v>X</v>
      </c>
      <c r="H11" s="29" t="s">
        <v>71</v>
      </c>
      <c r="I11" s="29"/>
    </row>
    <row r="12" spans="1:13" ht="51" customHeight="1">
      <c r="A12" s="24"/>
      <c r="B12" s="27" t="s">
        <v>49</v>
      </c>
      <c r="C12" s="26" t="s">
        <v>72</v>
      </c>
      <c r="D12" s="329"/>
      <c r="E12" s="330"/>
      <c r="G12" s="187" t="str">
        <f>IF(D12="No",":)","X")</f>
        <v>X</v>
      </c>
      <c r="H12" s="29" t="s">
        <v>73</v>
      </c>
      <c r="I12" s="29"/>
    </row>
    <row r="13" spans="1:13" ht="51" customHeight="1">
      <c r="A13" s="24"/>
      <c r="B13" s="27" t="s">
        <v>51</v>
      </c>
      <c r="C13" s="26" t="s">
        <v>74</v>
      </c>
      <c r="D13" s="371"/>
      <c r="E13" s="372"/>
      <c r="G13" s="187" t="str">
        <f>IF(D13="Yes",":)","X")</f>
        <v>X</v>
      </c>
      <c r="H13" s="29" t="s">
        <v>75</v>
      </c>
      <c r="I13" s="29"/>
    </row>
    <row r="14" spans="1:13" ht="51" customHeight="1">
      <c r="B14" s="21"/>
      <c r="C14" s="30" t="s">
        <v>105</v>
      </c>
      <c r="D14" s="331"/>
      <c r="E14" s="332"/>
      <c r="G14" s="28" t="str">
        <f t="shared" ref="G14:G16" si="0">IF(A14=TRUE,"Please select only one choice","")</f>
        <v/>
      </c>
    </row>
    <row r="15" spans="1:13" ht="51" customHeight="1">
      <c r="B15" s="21"/>
      <c r="C15" s="32"/>
      <c r="D15" s="33"/>
      <c r="E15" s="33"/>
      <c r="G15" s="28" t="str">
        <f t="shared" si="0"/>
        <v/>
      </c>
    </row>
    <row r="16" spans="1:13" ht="51" customHeight="1">
      <c r="B16" s="21"/>
      <c r="C16" s="32"/>
      <c r="D16" s="33"/>
      <c r="E16" s="33"/>
      <c r="G16" s="28" t="str">
        <f t="shared" si="0"/>
        <v/>
      </c>
    </row>
    <row r="17" spans="2:7" ht="51" customHeight="1">
      <c r="B17" s="21"/>
      <c r="C17" s="32"/>
      <c r="D17" s="33"/>
      <c r="E17" s="33"/>
      <c r="G17" s="1"/>
    </row>
    <row r="18" spans="2:7" ht="51" customHeight="1">
      <c r="B18" s="21"/>
      <c r="C18" s="32"/>
      <c r="D18" s="33"/>
      <c r="E18" s="33"/>
      <c r="G18" s="1"/>
    </row>
    <row r="24" spans="2:7" ht="15.75" customHeight="1"/>
    <row r="25" spans="2:7" ht="15.75" customHeight="1"/>
    <row r="26" spans="2:7" ht="15.75" customHeight="1"/>
    <row r="27" spans="2:7" ht="15.75" customHeight="1"/>
    <row r="28" spans="2:7" ht="15.75" customHeight="1"/>
    <row r="29" spans="2:7" ht="15.75" customHeight="1"/>
    <row r="30" spans="2:7" ht="15.75" customHeight="1"/>
    <row r="31" spans="2:7" ht="15.75" customHeight="1"/>
    <row r="32" spans="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wsPGBVdADB3+sOSwXF/78GTMXknJwYXvLdtNXL4ZLXqnulD1tr0MhYw+MhlaAaLPsVQzDZ8JOs6t/ONKqmuK7Q==" saltValue="tn+ujh8icPcdr3hUGNbXCw==" spinCount="100000" sheet="1" objects="1" scenarios="1"/>
  <mergeCells count="14">
    <mergeCell ref="A1:B1"/>
    <mergeCell ref="C2:G2"/>
    <mergeCell ref="D3:E3"/>
    <mergeCell ref="D5:E5"/>
    <mergeCell ref="D6:E6"/>
    <mergeCell ref="D14:E14"/>
    <mergeCell ref="G3:H3"/>
    <mergeCell ref="D8:E8"/>
    <mergeCell ref="D9:E9"/>
    <mergeCell ref="D10:E10"/>
    <mergeCell ref="D11:E11"/>
    <mergeCell ref="D12:E12"/>
    <mergeCell ref="D13:E13"/>
    <mergeCell ref="D7:E7"/>
  </mergeCells>
  <conditionalFormatting sqref="G14:G16">
    <cfRule type="notContainsBlanks" dxfId="130" priority="51">
      <formula>LEN(TRIM(G14))&gt;0</formula>
    </cfRule>
  </conditionalFormatting>
  <conditionalFormatting sqref="G3">
    <cfRule type="expression" dxfId="129" priority="52">
      <formula>$D$14=FALSE</formula>
    </cfRule>
  </conditionalFormatting>
  <conditionalFormatting sqref="G5:G13">
    <cfRule type="expression" dxfId="128" priority="11">
      <formula>NOT(ISTEXT($D$14))</formula>
    </cfRule>
    <cfRule type="expression" dxfId="127" priority="12">
      <formula>G5="X"</formula>
    </cfRule>
  </conditionalFormatting>
  <conditionalFormatting sqref="H6">
    <cfRule type="expression" dxfId="126" priority="2">
      <formula>$D$13=FALSE</formula>
    </cfRule>
  </conditionalFormatting>
  <conditionalFormatting sqref="H5:H13">
    <cfRule type="expression" dxfId="125" priority="1">
      <formula>NOT(ISTEXT($D$14))</formula>
    </cfRule>
    <cfRule type="expression" dxfId="124" priority="3">
      <formula>G5="X"</formula>
    </cfRule>
  </conditionalFormatting>
  <dataValidations count="2">
    <dataValidation type="list" allowBlank="1" showInputMessage="1" showErrorMessage="1" sqref="D6:D13 D5:E5 E6:E11" xr:uid="{45B99107-F1A2-432D-ACC8-3B5D9ED55B7C}">
      <formula1>"Yes, No"</formula1>
    </dataValidation>
    <dataValidation type="list" allowBlank="1" showErrorMessage="1" sqref="D14:E14" xr:uid="{C765DE4A-CB1F-47E9-9137-1BCAED7921AC}">
      <formula1>$J$4</formula1>
    </dataValidation>
  </dataValidations>
  <pageMargins left="0.7" right="0.7" top="0.75" bottom="0.75" header="0.3" footer="0.3"/>
  <pageSetup orientation="portrait" horizontalDpi="4294967293" verticalDpi="0" r:id="rId1"/>
  <ignoredErrors>
    <ignoredError sqref="G6 G8"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46F99-F531-4B13-ACF8-4B1741E029D7}">
  <sheetPr>
    <tabColor rgb="FF529E36"/>
    <outlinePr summaryBelow="0" summaryRight="0"/>
  </sheetPr>
  <dimension ref="A1:M1003"/>
  <sheetViews>
    <sheetView showGridLines="0" workbookViewId="0">
      <selection activeCell="D5" sqref="D5:E5"/>
    </sheetView>
  </sheetViews>
  <sheetFormatPr baseColWidth="10" defaultColWidth="11.1640625" defaultRowHeight="15" customHeight="1"/>
  <cols>
    <col min="1" max="1" width="5.6640625" customWidth="1"/>
    <col min="2" max="2" width="11.1640625" customWidth="1"/>
    <col min="3" max="3" width="81.6640625" bestFit="1" customWidth="1"/>
    <col min="4" max="4" width="11.1640625" customWidth="1"/>
    <col min="5" max="5" width="13" customWidth="1"/>
    <col min="7" max="7" width="10.1640625" customWidth="1"/>
    <col min="8" max="8" width="51.1640625" customWidth="1"/>
    <col min="9" max="9" width="5.6640625" customWidth="1"/>
  </cols>
  <sheetData>
    <row r="1" spans="1:13" ht="31.5" customHeight="1">
      <c r="A1" s="333" t="s">
        <v>122</v>
      </c>
      <c r="B1" s="334"/>
      <c r="G1" s="1"/>
    </row>
    <row r="2" spans="1:13" ht="31.5" customHeight="1">
      <c r="A2" s="177"/>
      <c r="B2" s="178"/>
      <c r="C2" s="335" t="s">
        <v>119</v>
      </c>
      <c r="D2" s="335"/>
      <c r="E2" s="335"/>
      <c r="F2" s="335"/>
      <c r="G2" s="335"/>
      <c r="J2" s="185"/>
      <c r="K2" s="185"/>
      <c r="L2" s="185"/>
      <c r="M2" s="185"/>
    </row>
    <row r="3" spans="1:13" ht="37">
      <c r="B3" s="2" t="s">
        <v>76</v>
      </c>
      <c r="D3" s="336" t="s">
        <v>121</v>
      </c>
      <c r="E3" s="336"/>
      <c r="G3" s="370" t="s">
        <v>120</v>
      </c>
      <c r="H3" s="370"/>
      <c r="J3" s="186" t="s">
        <v>13</v>
      </c>
      <c r="K3" s="186" t="s">
        <v>14</v>
      </c>
      <c r="L3" s="185"/>
      <c r="M3" s="185"/>
    </row>
    <row r="4" spans="1:13" ht="30">
      <c r="B4" s="23"/>
      <c r="C4" s="5"/>
      <c r="G4" s="1"/>
      <c r="J4" s="186" t="s">
        <v>106</v>
      </c>
      <c r="K4" s="185"/>
      <c r="L4" s="185"/>
      <c r="M4" s="185"/>
    </row>
    <row r="5" spans="1:13" ht="51" customHeight="1">
      <c r="A5" s="24"/>
      <c r="B5" s="27" t="s">
        <v>1</v>
      </c>
      <c r="C5" s="167" t="s">
        <v>77</v>
      </c>
      <c r="D5" s="327"/>
      <c r="E5" s="328"/>
      <c r="G5" s="187" t="str">
        <f>IF(D5="BAD",":)","X")</f>
        <v>X</v>
      </c>
      <c r="H5" s="168" t="s">
        <v>123</v>
      </c>
      <c r="I5" s="29"/>
      <c r="J5" s="185"/>
      <c r="K5" s="185"/>
      <c r="L5" s="185"/>
      <c r="M5" s="185"/>
    </row>
    <row r="6" spans="1:13" ht="51" customHeight="1">
      <c r="A6" s="24"/>
      <c r="B6" s="27" t="s">
        <v>2</v>
      </c>
      <c r="C6" s="129" t="s">
        <v>60</v>
      </c>
      <c r="D6" s="329"/>
      <c r="E6" s="330"/>
      <c r="G6" s="187" t="str">
        <f>IF(D6="GOOD",":)","X")</f>
        <v>X</v>
      </c>
      <c r="H6" s="168" t="s">
        <v>124</v>
      </c>
      <c r="I6" s="29"/>
      <c r="J6" s="185"/>
      <c r="K6" s="185"/>
      <c r="L6" s="185"/>
      <c r="M6" s="185"/>
    </row>
    <row r="7" spans="1:13" ht="51" customHeight="1">
      <c r="A7" s="24"/>
      <c r="B7" s="27" t="s">
        <v>4</v>
      </c>
      <c r="C7" s="129" t="s">
        <v>78</v>
      </c>
      <c r="D7" s="329"/>
      <c r="E7" s="330"/>
      <c r="G7" s="187" t="str">
        <f>IF(D7="BAD",":)","X")</f>
        <v>X</v>
      </c>
      <c r="H7" s="168" t="s">
        <v>125</v>
      </c>
      <c r="I7" s="29"/>
    </row>
    <row r="8" spans="1:13" ht="51" customHeight="1">
      <c r="A8" s="24"/>
      <c r="B8" s="27" t="s">
        <v>6</v>
      </c>
      <c r="C8" s="129" t="s">
        <v>79</v>
      </c>
      <c r="D8" s="329"/>
      <c r="E8" s="330"/>
      <c r="G8" s="187" t="str">
        <f>IF(D8="GOOD",":)","X")</f>
        <v>X</v>
      </c>
      <c r="H8" s="168" t="s">
        <v>124</v>
      </c>
      <c r="I8" s="29"/>
    </row>
    <row r="9" spans="1:13" ht="51" customHeight="1">
      <c r="A9" s="24"/>
      <c r="B9" s="27" t="s">
        <v>7</v>
      </c>
      <c r="C9" s="129" t="s">
        <v>66</v>
      </c>
      <c r="D9" s="329"/>
      <c r="E9" s="330"/>
      <c r="G9" s="187" t="str">
        <f>IF(D9="BAD",":)","X")</f>
        <v>X</v>
      </c>
      <c r="H9" s="168" t="s">
        <v>126</v>
      </c>
      <c r="I9" s="29"/>
    </row>
    <row r="10" spans="1:13" ht="54.75" customHeight="1">
      <c r="A10" s="24"/>
      <c r="B10" s="27" t="s">
        <v>9</v>
      </c>
      <c r="C10" s="129" t="s">
        <v>64</v>
      </c>
      <c r="D10" s="329"/>
      <c r="E10" s="330"/>
      <c r="G10" s="187" t="str">
        <f>IF(D10="GOOD",":)","X")</f>
        <v>X</v>
      </c>
      <c r="H10" s="168" t="s">
        <v>124</v>
      </c>
      <c r="I10" s="29"/>
    </row>
    <row r="11" spans="1:13" ht="51" customHeight="1">
      <c r="A11" s="24"/>
      <c r="B11" s="27" t="s">
        <v>10</v>
      </c>
      <c r="C11" s="129" t="s">
        <v>80</v>
      </c>
      <c r="D11" s="329"/>
      <c r="E11" s="330"/>
      <c r="G11" s="187" t="str">
        <f>IF(D11="BAD",":)","X")</f>
        <v>X</v>
      </c>
      <c r="H11" s="168" t="s">
        <v>127</v>
      </c>
      <c r="I11" s="29"/>
    </row>
    <row r="12" spans="1:13" ht="51" customHeight="1">
      <c r="A12" s="24"/>
      <c r="B12" s="27" t="s">
        <v>49</v>
      </c>
      <c r="C12" s="129" t="s">
        <v>81</v>
      </c>
      <c r="D12" s="329"/>
      <c r="E12" s="330"/>
      <c r="G12" s="187" t="str">
        <f>IF(D12="GOOD",":)","X")</f>
        <v>X</v>
      </c>
      <c r="H12" s="168" t="s">
        <v>124</v>
      </c>
      <c r="I12" s="29"/>
    </row>
    <row r="13" spans="1:13" ht="51" customHeight="1">
      <c r="A13" s="24"/>
      <c r="B13" s="27" t="s">
        <v>51</v>
      </c>
      <c r="C13" s="129" t="s">
        <v>82</v>
      </c>
      <c r="D13" s="371"/>
      <c r="E13" s="372"/>
      <c r="G13" s="187" t="str">
        <f>IF(D13="BAD",":)","X")</f>
        <v>X</v>
      </c>
      <c r="H13" s="168" t="s">
        <v>128</v>
      </c>
      <c r="I13" s="29"/>
    </row>
    <row r="14" spans="1:13" ht="51" customHeight="1">
      <c r="B14" s="21"/>
      <c r="C14" s="30" t="s">
        <v>105</v>
      </c>
      <c r="D14" s="331"/>
      <c r="E14" s="332"/>
      <c r="G14" s="28" t="str">
        <f t="shared" ref="G14:G16" si="0">IF(A14=TRUE,"Please select only one choice","")</f>
        <v/>
      </c>
    </row>
    <row r="15" spans="1:13" ht="51" customHeight="1">
      <c r="B15" s="21"/>
      <c r="C15" s="32"/>
      <c r="D15" s="33"/>
      <c r="E15" s="33"/>
      <c r="G15" s="28" t="str">
        <f t="shared" si="0"/>
        <v/>
      </c>
    </row>
    <row r="16" spans="1:13" ht="51" customHeight="1">
      <c r="B16" s="21"/>
      <c r="C16" s="32"/>
      <c r="D16" s="33"/>
      <c r="E16" s="33"/>
      <c r="G16" s="28" t="str">
        <f t="shared" si="0"/>
        <v/>
      </c>
    </row>
    <row r="17" spans="2:7" ht="51" customHeight="1">
      <c r="B17" s="21"/>
      <c r="C17" s="32"/>
      <c r="D17" s="33"/>
      <c r="E17" s="33"/>
      <c r="G17" s="1"/>
    </row>
    <row r="18" spans="2:7" ht="51" customHeight="1">
      <c r="B18" s="21"/>
      <c r="C18" s="32"/>
      <c r="D18" s="33"/>
      <c r="E18" s="33"/>
      <c r="G18" s="1"/>
    </row>
    <row r="24" spans="2:7" ht="15.75" customHeight="1"/>
    <row r="25" spans="2:7" ht="15.75" customHeight="1"/>
    <row r="26" spans="2:7" ht="15.75" customHeight="1"/>
    <row r="27" spans="2:7" ht="15.75" customHeight="1"/>
    <row r="28" spans="2:7" ht="15.75" customHeight="1"/>
    <row r="29" spans="2:7" ht="15.75" customHeight="1"/>
    <row r="30" spans="2:7" ht="15.75" customHeight="1"/>
    <row r="31" spans="2:7" ht="15.75" customHeight="1"/>
    <row r="32" spans="2: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2taVWhYkeHbXgM6kONcR/3qNmStRSl2/ieRpw6Hv2V1x8kPu77Gk2aNJbSGewpEGvLH/LcXKkU7ds3WHikqJrQ==" saltValue="4d3i8Z824mGSr3lJrlDRWQ==" spinCount="100000" sheet="1" objects="1" scenarios="1"/>
  <mergeCells count="14">
    <mergeCell ref="D6:E6"/>
    <mergeCell ref="A1:B1"/>
    <mergeCell ref="C2:G2"/>
    <mergeCell ref="D3:E3"/>
    <mergeCell ref="G3:H3"/>
    <mergeCell ref="D5:E5"/>
    <mergeCell ref="D13:E13"/>
    <mergeCell ref="D14:E14"/>
    <mergeCell ref="D7:E7"/>
    <mergeCell ref="D8:E8"/>
    <mergeCell ref="D9:E9"/>
    <mergeCell ref="D10:E10"/>
    <mergeCell ref="D11:E11"/>
    <mergeCell ref="D12:E12"/>
  </mergeCells>
  <conditionalFormatting sqref="G14:G16">
    <cfRule type="notContainsBlanks" dxfId="123" priority="38">
      <formula>LEN(TRIM(G14))&gt;0</formula>
    </cfRule>
  </conditionalFormatting>
  <conditionalFormatting sqref="G3">
    <cfRule type="expression" dxfId="122" priority="39">
      <formula>$D$14=FALSE</formula>
    </cfRule>
  </conditionalFormatting>
  <conditionalFormatting sqref="G5:G13">
    <cfRule type="expression" dxfId="121" priority="36">
      <formula>NOT(ISTEXT($D$14))</formula>
    </cfRule>
    <cfRule type="expression" dxfId="120" priority="37">
      <formula>G5="X"</formula>
    </cfRule>
  </conditionalFormatting>
  <conditionalFormatting sqref="H5:H13">
    <cfRule type="expression" dxfId="119" priority="1">
      <formula>NOT(ISTEXT($D$14))</formula>
    </cfRule>
    <cfRule type="expression" dxfId="118" priority="2">
      <formula>G5="X"</formula>
    </cfRule>
  </conditionalFormatting>
  <dataValidations count="2">
    <dataValidation type="list" allowBlank="1" showErrorMessage="1" sqref="D14:E14" xr:uid="{CCA95144-EDE0-4451-A7E4-4E6B65E29A2D}">
      <formula1>$J$4</formula1>
    </dataValidation>
    <dataValidation type="list" allowBlank="1" showInputMessage="1" showErrorMessage="1" sqref="D6:D13 D5:E5 E6:E11" xr:uid="{2E718DA6-7493-4372-B951-CCF2341CAE7D}">
      <formula1>"GOOD, BAD"</formula1>
    </dataValidation>
  </dataValidations>
  <pageMargins left="0.7" right="0.7" top="0.75" bottom="0.75" header="0.3" footer="0.3"/>
  <pageSetup orientation="portrait" horizontalDpi="4294967293" verticalDpi="0" r:id="rId1"/>
  <ignoredErrors>
    <ignoredError sqref="G11:G12 G9:G10 G7:G8 G6"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529E36"/>
    <outlinePr summaryBelow="0" summaryRight="0"/>
  </sheetPr>
  <dimension ref="A1:G1001"/>
  <sheetViews>
    <sheetView showGridLines="0" workbookViewId="0">
      <selection activeCell="D5" sqref="D5"/>
    </sheetView>
  </sheetViews>
  <sheetFormatPr baseColWidth="10" defaultColWidth="11.1640625" defaultRowHeight="15" customHeight="1"/>
  <cols>
    <col min="1" max="1" width="5.6640625" customWidth="1"/>
    <col min="2" max="2" width="11.1640625" customWidth="1"/>
    <col min="3" max="3" width="84.1640625" customWidth="1"/>
    <col min="4" max="4" width="21.6640625" customWidth="1"/>
    <col min="5" max="5" width="11" customWidth="1"/>
    <col min="6" max="6" width="45.6640625" customWidth="1"/>
    <col min="7" max="7" width="5.6640625" customWidth="1"/>
  </cols>
  <sheetData>
    <row r="1" spans="1:7" ht="27.75" customHeight="1">
      <c r="A1" s="333" t="s">
        <v>129</v>
      </c>
      <c r="B1" s="334"/>
    </row>
    <row r="2" spans="1:7" ht="30">
      <c r="A2" s="1"/>
      <c r="B2" s="128"/>
      <c r="C2" s="165"/>
      <c r="D2" s="169"/>
      <c r="E2" s="170"/>
      <c r="F2" s="1"/>
      <c r="G2" s="1"/>
    </row>
    <row r="3" spans="1:7" ht="37">
      <c r="A3" s="1"/>
      <c r="B3" s="2" t="s">
        <v>83</v>
      </c>
      <c r="C3" s="165"/>
      <c r="D3" s="171" t="s">
        <v>84</v>
      </c>
      <c r="E3" s="170"/>
      <c r="F3" s="171" t="s">
        <v>15</v>
      </c>
      <c r="G3" s="1"/>
    </row>
    <row r="4" spans="1:7" ht="26">
      <c r="A4" s="1"/>
      <c r="B4" s="22"/>
      <c r="C4" s="166"/>
      <c r="D4" s="169"/>
      <c r="E4" s="170"/>
      <c r="F4" s="1"/>
      <c r="G4" s="1"/>
    </row>
    <row r="5" spans="1:7" ht="45" customHeight="1">
      <c r="A5" s="1"/>
      <c r="B5" s="14" t="s">
        <v>1</v>
      </c>
      <c r="C5" s="172" t="s">
        <v>85</v>
      </c>
      <c r="D5" s="305"/>
      <c r="E5" s="187" t="str">
        <f>IF(D5="Expenses",":)","X")</f>
        <v>X</v>
      </c>
      <c r="F5" s="173" t="s">
        <v>86</v>
      </c>
      <c r="G5" s="174"/>
    </row>
    <row r="6" spans="1:7" ht="45" customHeight="1">
      <c r="A6" s="1"/>
      <c r="B6" s="14" t="s">
        <v>2</v>
      </c>
      <c r="C6" s="172" t="s">
        <v>87</v>
      </c>
      <c r="D6" s="306"/>
      <c r="E6" s="187" t="str">
        <f t="shared" ref="E6" si="0">IF(D6="Expenses",":)","X")</f>
        <v>X</v>
      </c>
      <c r="F6" s="173" t="s">
        <v>88</v>
      </c>
      <c r="G6" s="174"/>
    </row>
    <row r="7" spans="1:7" ht="45" customHeight="1">
      <c r="A7" s="1"/>
      <c r="B7" s="14" t="s">
        <v>4</v>
      </c>
      <c r="C7" s="172" t="s">
        <v>89</v>
      </c>
      <c r="D7" s="305"/>
      <c r="E7" s="187" t="str">
        <f>IF(D7="Income",":)","X")</f>
        <v>X</v>
      </c>
      <c r="F7" s="173" t="s">
        <v>90</v>
      </c>
      <c r="G7" s="174"/>
    </row>
    <row r="8" spans="1:7" ht="60" customHeight="1">
      <c r="A8" s="1"/>
      <c r="B8" s="14" t="s">
        <v>6</v>
      </c>
      <c r="C8" s="172" t="s">
        <v>91</v>
      </c>
      <c r="D8" s="305"/>
      <c r="E8" s="187" t="str">
        <f>IF(D8="Income",":)","X")</f>
        <v>X</v>
      </c>
      <c r="F8" s="173" t="s">
        <v>92</v>
      </c>
      <c r="G8" s="174"/>
    </row>
    <row r="9" spans="1:7" ht="60" customHeight="1">
      <c r="A9" s="1"/>
      <c r="B9" s="14" t="s">
        <v>7</v>
      </c>
      <c r="C9" s="172" t="s">
        <v>93</v>
      </c>
      <c r="D9" s="305"/>
      <c r="E9" s="187" t="str">
        <f>IF(D9="Equity",":)","X")</f>
        <v>X</v>
      </c>
      <c r="F9" s="173" t="s">
        <v>94</v>
      </c>
      <c r="G9" s="174"/>
    </row>
    <row r="10" spans="1:7" ht="45" customHeight="1">
      <c r="A10" s="1"/>
      <c r="B10" s="14" t="s">
        <v>9</v>
      </c>
      <c r="C10" s="172" t="s">
        <v>95</v>
      </c>
      <c r="D10" s="307"/>
      <c r="E10" s="187" t="str">
        <f>IF(D10="Income",":)","X")</f>
        <v>X</v>
      </c>
      <c r="F10" s="173" t="s">
        <v>96</v>
      </c>
      <c r="G10" s="174"/>
    </row>
    <row r="11" spans="1:7" ht="45" customHeight="1">
      <c r="A11" s="1"/>
      <c r="B11" s="14" t="s">
        <v>10</v>
      </c>
      <c r="C11" s="172" t="s">
        <v>97</v>
      </c>
      <c r="D11" s="307"/>
      <c r="E11" s="187" t="str">
        <f>IF(D11="Liabilities",":)","X")</f>
        <v>X</v>
      </c>
      <c r="F11" s="173" t="s">
        <v>98</v>
      </c>
      <c r="G11" s="174"/>
    </row>
    <row r="12" spans="1:7" ht="45" customHeight="1">
      <c r="A12" s="1"/>
      <c r="B12" s="14" t="s">
        <v>49</v>
      </c>
      <c r="C12" s="172" t="s">
        <v>99</v>
      </c>
      <c r="D12" s="307"/>
      <c r="E12" s="187" t="str">
        <f>IF(D12="Assets",":)","X")</f>
        <v>X</v>
      </c>
      <c r="F12" s="173" t="s">
        <v>100</v>
      </c>
      <c r="G12" s="174"/>
    </row>
    <row r="13" spans="1:7" ht="45" customHeight="1">
      <c r="A13" s="1"/>
      <c r="B13" s="14" t="s">
        <v>51</v>
      </c>
      <c r="C13" s="172" t="s">
        <v>101</v>
      </c>
      <c r="D13" s="307"/>
      <c r="E13" s="187" t="str">
        <f>IF(D13="Assets",":)","X")</f>
        <v>X</v>
      </c>
      <c r="F13" s="173" t="s">
        <v>102</v>
      </c>
      <c r="G13" s="174"/>
    </row>
    <row r="14" spans="1:7" ht="45" customHeight="1">
      <c r="A14" s="1"/>
      <c r="B14" s="128"/>
      <c r="C14" s="30" t="s">
        <v>105</v>
      </c>
      <c r="D14" s="308"/>
      <c r="E14" s="304"/>
      <c r="F14" s="1"/>
      <c r="G14" s="1"/>
    </row>
    <row r="15" spans="1:7" ht="45" customHeight="1">
      <c r="A15" s="1"/>
      <c r="B15" s="128"/>
      <c r="C15" s="32"/>
      <c r="D15" s="31"/>
      <c r="E15" s="170"/>
      <c r="F15" s="1"/>
      <c r="G15" s="1"/>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yDwZZF69BqtZvtfWYk0lQV7/BF6t3mz9Hfau9OE6aACteUR3YS/VRjmCQ2jMQZbAfIvBsGL4mj0MjEkkVILUSw==" saltValue="3CMnRaviIBVpg4DqzrmEGQ==" spinCount="100000" sheet="1" objects="1" scenarios="1"/>
  <mergeCells count="1">
    <mergeCell ref="A1:B1"/>
  </mergeCells>
  <conditionalFormatting sqref="F5:F13">
    <cfRule type="expression" dxfId="117" priority="5">
      <formula>$D$14=FALSE</formula>
    </cfRule>
  </conditionalFormatting>
  <conditionalFormatting sqref="F5:F13">
    <cfRule type="expression" dxfId="116" priority="6">
      <formula>ISBLANK($D5)</formula>
    </cfRule>
  </conditionalFormatting>
  <conditionalFormatting sqref="F5:F6">
    <cfRule type="expression" dxfId="115" priority="7">
      <formula>$D5="Expenses"</formula>
    </cfRule>
  </conditionalFormatting>
  <conditionalFormatting sqref="F7:F8 F10">
    <cfRule type="expression" dxfId="114" priority="8">
      <formula>$D7="Income"</formula>
    </cfRule>
  </conditionalFormatting>
  <conditionalFormatting sqref="F9">
    <cfRule type="expression" dxfId="113" priority="9">
      <formula>$D9="Equity"</formula>
    </cfRule>
  </conditionalFormatting>
  <conditionalFormatting sqref="F11">
    <cfRule type="expression" dxfId="112" priority="10">
      <formula>$D11="Liabilities"</formula>
    </cfRule>
  </conditionalFormatting>
  <conditionalFormatting sqref="F12:F13">
    <cfRule type="expression" dxfId="111" priority="11">
      <formula>$D12="Assets"</formula>
    </cfRule>
  </conditionalFormatting>
  <conditionalFormatting sqref="F3">
    <cfRule type="expression" dxfId="110" priority="12">
      <formula>D14=FALSE</formula>
    </cfRule>
  </conditionalFormatting>
  <conditionalFormatting sqref="D5:D13">
    <cfRule type="expression" dxfId="109" priority="13">
      <formula>$D$14=FALSE</formula>
    </cfRule>
  </conditionalFormatting>
  <conditionalFormatting sqref="D5:D6">
    <cfRule type="cellIs" dxfId="108" priority="14" operator="equal">
      <formula>"Expenses"</formula>
    </cfRule>
  </conditionalFormatting>
  <conditionalFormatting sqref="D7:D8 D10">
    <cfRule type="cellIs" dxfId="107" priority="15" operator="equal">
      <formula>"Income"</formula>
    </cfRule>
  </conditionalFormatting>
  <conditionalFormatting sqref="D9">
    <cfRule type="cellIs" dxfId="106" priority="16" operator="equal">
      <formula>"Equity"</formula>
    </cfRule>
  </conditionalFormatting>
  <conditionalFormatting sqref="D11">
    <cfRule type="cellIs" dxfId="105" priority="17" operator="equal">
      <formula>"Liabilities"</formula>
    </cfRule>
  </conditionalFormatting>
  <conditionalFormatting sqref="D12:D13">
    <cfRule type="cellIs" dxfId="104" priority="18" operator="equal">
      <formula>"Assets"</formula>
    </cfRule>
  </conditionalFormatting>
  <conditionalFormatting sqref="E5:E13">
    <cfRule type="expression" dxfId="103" priority="1">
      <formula>NOT(ISTEXT($D$14))</formula>
    </cfRule>
    <cfRule type="expression" dxfId="102" priority="2">
      <formula>E5="X"</formula>
    </cfRule>
  </conditionalFormatting>
  <dataValidations count="2">
    <dataValidation type="list" allowBlank="1" showErrorMessage="1" sqref="D5:D13" xr:uid="{00000000-0002-0000-0E00-000000000000}">
      <formula1>"Assets,Liabilities,Equity,Income,Expenses"</formula1>
    </dataValidation>
    <dataValidation type="list" allowBlank="1" showErrorMessage="1" sqref="D14:E14" xr:uid="{AE41F109-B282-42E0-A646-B2BF5955F227}">
      <formula1>"READY"</formula1>
    </dataValidation>
  </dataValidations>
  <pageMargins left="0.7" right="0.7" top="0.75" bottom="0.75" header="0.3" footer="0.3"/>
  <ignoredErrors>
    <ignoredError sqref="E9"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E3189-F566-43FC-B3D0-468834225333}">
  <sheetPr>
    <tabColor rgb="FF529E36"/>
    <pageSetUpPr fitToPage="1"/>
  </sheetPr>
  <dimension ref="A1:AA1000"/>
  <sheetViews>
    <sheetView showGridLines="0" workbookViewId="0">
      <selection activeCell="C5" sqref="C5:F5"/>
    </sheetView>
  </sheetViews>
  <sheetFormatPr baseColWidth="10" defaultColWidth="11.1640625" defaultRowHeight="15" customHeight="1"/>
  <cols>
    <col min="1" max="1" width="3.5" customWidth="1"/>
    <col min="2" max="2" width="4.6640625" customWidth="1"/>
    <col min="3" max="3" width="3.6640625" customWidth="1"/>
    <col min="4" max="4" width="10.6640625" customWidth="1"/>
    <col min="5" max="5" width="3.6640625" customWidth="1"/>
    <col min="6" max="6" width="11.1640625" bestFit="1" customWidth="1"/>
    <col min="7" max="7" width="5.5" customWidth="1"/>
    <col min="8" max="8" width="4.83203125" customWidth="1"/>
    <col min="9" max="9" width="4.6640625" customWidth="1"/>
    <col min="10" max="10" width="3.6640625" customWidth="1"/>
    <col min="11" max="11" width="10.6640625" customWidth="1"/>
    <col min="12" max="12" width="3.6640625" customWidth="1"/>
    <col min="13" max="13" width="11.1640625" bestFit="1" customWidth="1"/>
    <col min="14" max="14" width="6.6640625" customWidth="1"/>
    <col min="15" max="15" width="5.5" customWidth="1"/>
    <col min="16" max="16" width="4.6640625" customWidth="1"/>
    <col min="17" max="17" width="3.6640625" customWidth="1"/>
    <col min="18" max="18" width="10.6640625" customWidth="1"/>
    <col min="19" max="19" width="4.5" customWidth="1"/>
    <col min="20" max="20" width="11.1640625" bestFit="1" customWidth="1"/>
    <col min="21" max="21" width="4.6640625" customWidth="1"/>
    <col min="22" max="22" width="3.6640625" customWidth="1"/>
    <col min="23" max="23" width="10.6640625" customWidth="1"/>
    <col min="24" max="24" width="3.6640625" customWidth="1"/>
    <col min="25" max="25" width="10.6640625" customWidth="1"/>
    <col min="26" max="26" width="5" customWidth="1"/>
    <col min="27" max="27" width="3.6640625" customWidth="1"/>
  </cols>
  <sheetData>
    <row r="1" spans="1:27" ht="16.5" customHeight="1" thickBot="1">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thickTop="1" thickBot="1">
      <c r="A2" s="34"/>
      <c r="B2" s="96"/>
      <c r="C2" s="97"/>
      <c r="D2" s="98"/>
      <c r="E2" s="99"/>
      <c r="F2" s="98"/>
      <c r="G2" s="99"/>
      <c r="H2" s="34"/>
      <c r="I2" s="35"/>
      <c r="J2" s="36"/>
      <c r="K2" s="37"/>
      <c r="L2" s="37"/>
      <c r="M2" s="37"/>
      <c r="N2" s="38"/>
      <c r="O2" s="130"/>
      <c r="P2" s="100"/>
      <c r="Q2" s="101"/>
      <c r="R2" s="102"/>
      <c r="S2" s="102"/>
      <c r="T2" s="102"/>
      <c r="U2" s="102"/>
      <c r="V2" s="102"/>
      <c r="W2" s="102"/>
      <c r="X2" s="102"/>
      <c r="Y2" s="131"/>
      <c r="Z2" s="103"/>
      <c r="AA2" s="34"/>
    </row>
    <row r="3" spans="1:27" ht="16.5" customHeight="1" thickTop="1">
      <c r="A3" s="34"/>
      <c r="B3" s="39"/>
      <c r="C3" s="40"/>
      <c r="D3" s="41"/>
      <c r="E3" s="40"/>
      <c r="F3" s="40"/>
      <c r="G3" s="42"/>
      <c r="H3" s="34"/>
      <c r="I3" s="43"/>
      <c r="J3" s="44"/>
      <c r="K3" s="45"/>
      <c r="L3" s="44"/>
      <c r="M3" s="44"/>
      <c r="N3" s="46"/>
      <c r="O3" s="34"/>
      <c r="P3" s="104"/>
      <c r="Q3" s="105"/>
      <c r="R3" s="106"/>
      <c r="S3" s="105"/>
      <c r="T3" s="105"/>
      <c r="U3" s="105"/>
      <c r="V3" s="105"/>
      <c r="W3" s="105"/>
      <c r="X3" s="105"/>
      <c r="Y3" s="132"/>
      <c r="Z3" s="107"/>
      <c r="AA3" s="34"/>
    </row>
    <row r="4" spans="1:27" ht="16.5" customHeight="1">
      <c r="A4" s="34"/>
      <c r="B4" s="47"/>
      <c r="C4" s="48"/>
      <c r="D4" s="49"/>
      <c r="E4" s="48"/>
      <c r="F4" s="48"/>
      <c r="G4" s="50"/>
      <c r="H4" s="34"/>
      <c r="I4" s="51"/>
      <c r="J4" s="48"/>
      <c r="K4" s="49"/>
      <c r="L4" s="48"/>
      <c r="M4" s="48"/>
      <c r="N4" s="52"/>
      <c r="O4" s="34"/>
      <c r="P4" s="108"/>
      <c r="Q4" s="48"/>
      <c r="R4" s="49"/>
      <c r="S4" s="48"/>
      <c r="T4" s="48"/>
      <c r="U4" s="48"/>
      <c r="V4" s="48"/>
      <c r="W4" s="48"/>
      <c r="X4" s="48"/>
      <c r="Y4" s="48"/>
      <c r="Z4" s="109"/>
      <c r="AA4" s="34"/>
    </row>
    <row r="5" spans="1:27" ht="16.5" customHeight="1" thickBot="1">
      <c r="A5" s="34"/>
      <c r="B5" s="47"/>
      <c r="C5" s="339" t="s">
        <v>26</v>
      </c>
      <c r="D5" s="339"/>
      <c r="E5" s="339"/>
      <c r="F5" s="339"/>
      <c r="G5" s="50"/>
      <c r="H5" s="34"/>
      <c r="I5" s="51"/>
      <c r="J5" s="352" t="s">
        <v>26</v>
      </c>
      <c r="K5" s="340"/>
      <c r="L5" s="340"/>
      <c r="M5" s="340"/>
      <c r="N5" s="52"/>
      <c r="O5" s="34"/>
      <c r="P5" s="108"/>
      <c r="Q5" s="350" t="s">
        <v>26</v>
      </c>
      <c r="R5" s="351"/>
      <c r="S5" s="351"/>
      <c r="T5" s="351"/>
      <c r="U5" s="48"/>
      <c r="V5" s="350" t="s">
        <v>26</v>
      </c>
      <c r="W5" s="351"/>
      <c r="X5" s="351"/>
      <c r="Y5" s="351"/>
      <c r="Z5" s="109"/>
      <c r="AA5" s="34"/>
    </row>
    <row r="6" spans="1:27" ht="16.5" customHeight="1">
      <c r="A6" s="34"/>
      <c r="B6" s="53" t="b">
        <f t="shared" ref="B6:B12" si="0">AND(ISBLANK(C6),NOT(ISBLANK(D6)))</f>
        <v>0</v>
      </c>
      <c r="C6" s="210"/>
      <c r="D6" s="274"/>
      <c r="E6" s="279"/>
      <c r="F6" s="234"/>
      <c r="G6" s="133" t="b">
        <f t="shared" ref="G6:G12" si="1">AND(ISBLANK(E6),NOT(ISBLANK(F6)))</f>
        <v>0</v>
      </c>
      <c r="H6" s="34"/>
      <c r="I6" s="56" t="b">
        <f t="shared" ref="I6:I9" si="2">AND(ISBLANK(J6),NOT(ISBLANK(K6)))</f>
        <v>0</v>
      </c>
      <c r="J6" s="230"/>
      <c r="K6" s="293"/>
      <c r="L6" s="294"/>
      <c r="M6" s="295"/>
      <c r="N6" s="134" t="b">
        <f t="shared" ref="N6:N9" si="3">AND(ISBLANK(L6),NOT(ISBLANK(M6)))</f>
        <v>0</v>
      </c>
      <c r="O6" s="135" t="b">
        <f t="shared" ref="O6:O9" si="4">AND(ISBLANK(S6),NOT(ISBLANK(T6)))</f>
        <v>0</v>
      </c>
      <c r="P6" s="110" t="b">
        <f t="shared" ref="P6:P9" si="5">AND(ISBLANK(Q6),NOT(ISBLANK(R6)))</f>
        <v>0</v>
      </c>
      <c r="Q6" s="302"/>
      <c r="R6" s="267"/>
      <c r="S6" s="270"/>
      <c r="T6" s="234"/>
      <c r="U6" s="111" t="b">
        <f t="shared" ref="U6:U9" si="6">AND(ISBLANK(V6),NOT(ISBLANK(W6)))</f>
        <v>0</v>
      </c>
      <c r="V6" s="302"/>
      <c r="W6" s="267"/>
      <c r="X6" s="270"/>
      <c r="Y6" s="234"/>
      <c r="Z6" s="136" t="b">
        <f t="shared" ref="Z6:Z9" si="7">AND(ISBLANK(X6),NOT(ISBLANK(Y6)))</f>
        <v>0</v>
      </c>
      <c r="AA6" s="34"/>
    </row>
    <row r="7" spans="1:27" ht="16.5" customHeight="1">
      <c r="A7" s="34"/>
      <c r="B7" s="53" t="b">
        <f t="shared" si="0"/>
        <v>0</v>
      </c>
      <c r="C7" s="217"/>
      <c r="D7" s="257"/>
      <c r="E7" s="277"/>
      <c r="F7" s="216"/>
      <c r="G7" s="133" t="b">
        <f t="shared" si="1"/>
        <v>0</v>
      </c>
      <c r="H7" s="34"/>
      <c r="I7" s="56" t="b">
        <f t="shared" si="2"/>
        <v>0</v>
      </c>
      <c r="J7" s="222"/>
      <c r="K7" s="288"/>
      <c r="L7" s="289"/>
      <c r="M7" s="310"/>
      <c r="N7" s="134" t="b">
        <f t="shared" si="3"/>
        <v>0</v>
      </c>
      <c r="O7" s="135" t="b">
        <f t="shared" si="4"/>
        <v>0</v>
      </c>
      <c r="P7" s="110" t="b">
        <f t="shared" si="5"/>
        <v>0</v>
      </c>
      <c r="Q7" s="226"/>
      <c r="R7" s="271"/>
      <c r="S7" s="266"/>
      <c r="T7" s="235"/>
      <c r="U7" s="111" t="b">
        <f t="shared" si="6"/>
        <v>0</v>
      </c>
      <c r="V7" s="226"/>
      <c r="W7" s="271"/>
      <c r="X7" s="266"/>
      <c r="Y7" s="235"/>
      <c r="Z7" s="136" t="b">
        <f t="shared" si="7"/>
        <v>0</v>
      </c>
      <c r="AA7" s="34"/>
    </row>
    <row r="8" spans="1:27" ht="16.5" customHeight="1">
      <c r="A8" s="34"/>
      <c r="B8" s="53" t="b">
        <f t="shared" si="0"/>
        <v>0</v>
      </c>
      <c r="C8" s="212"/>
      <c r="D8" s="257"/>
      <c r="E8" s="256"/>
      <c r="F8" s="216"/>
      <c r="G8" s="133" t="b">
        <f t="shared" si="1"/>
        <v>0</v>
      </c>
      <c r="H8" s="34"/>
      <c r="I8" s="56" t="b">
        <f t="shared" si="2"/>
        <v>0</v>
      </c>
      <c r="J8" s="287"/>
      <c r="K8" s="291"/>
      <c r="L8" s="311"/>
      <c r="M8" s="234"/>
      <c r="N8" s="134" t="b">
        <f t="shared" si="3"/>
        <v>0</v>
      </c>
      <c r="O8" s="135" t="b">
        <f t="shared" si="4"/>
        <v>0</v>
      </c>
      <c r="P8" s="110" t="b">
        <f t="shared" si="5"/>
        <v>0</v>
      </c>
      <c r="Q8" s="238"/>
      <c r="R8" s="303"/>
      <c r="S8" s="268"/>
      <c r="T8" s="235"/>
      <c r="U8" s="111" t="b">
        <f t="shared" si="6"/>
        <v>0</v>
      </c>
      <c r="V8" s="226"/>
      <c r="W8" s="271"/>
      <c r="X8" s="272"/>
      <c r="Y8" s="235"/>
      <c r="Z8" s="136" t="b">
        <f t="shared" si="7"/>
        <v>0</v>
      </c>
      <c r="AA8" s="34"/>
    </row>
    <row r="9" spans="1:27" ht="16.5" customHeight="1">
      <c r="A9" s="34"/>
      <c r="B9" s="53" t="b">
        <f t="shared" si="0"/>
        <v>0</v>
      </c>
      <c r="C9" s="217"/>
      <c r="D9" s="257"/>
      <c r="E9" s="276"/>
      <c r="F9" s="216"/>
      <c r="G9" s="133" t="b">
        <f t="shared" si="1"/>
        <v>0</v>
      </c>
      <c r="H9" s="34"/>
      <c r="I9" s="56" t="b">
        <f t="shared" si="2"/>
        <v>0</v>
      </c>
      <c r="J9" s="222"/>
      <c r="K9" s="312"/>
      <c r="L9" s="289"/>
      <c r="M9" s="290"/>
      <c r="N9" s="134" t="b">
        <f t="shared" si="3"/>
        <v>0</v>
      </c>
      <c r="O9" s="135" t="b">
        <f t="shared" si="4"/>
        <v>0</v>
      </c>
      <c r="P9" s="110" t="b">
        <f t="shared" si="5"/>
        <v>0</v>
      </c>
      <c r="Q9" s="299"/>
      <c r="R9" s="303"/>
      <c r="S9" s="272"/>
      <c r="T9" s="235"/>
      <c r="U9" s="111" t="b">
        <f t="shared" si="6"/>
        <v>0</v>
      </c>
      <c r="V9" s="226"/>
      <c r="W9" s="303"/>
      <c r="X9" s="272"/>
      <c r="Y9" s="235"/>
      <c r="Z9" s="136" t="b">
        <f t="shared" si="7"/>
        <v>0</v>
      </c>
      <c r="AA9" s="34"/>
    </row>
    <row r="10" spans="1:27" ht="16.5" customHeight="1">
      <c r="A10" s="34"/>
      <c r="B10" s="53" t="b">
        <f t="shared" si="0"/>
        <v>0</v>
      </c>
      <c r="C10" s="212"/>
      <c r="D10" s="274"/>
      <c r="E10" s="256"/>
      <c r="F10" s="216"/>
      <c r="G10" s="133" t="b">
        <f t="shared" si="1"/>
        <v>0</v>
      </c>
      <c r="H10" s="34"/>
      <c r="I10" s="51"/>
      <c r="J10" s="59"/>
      <c r="K10" s="137">
        <f>IF(K11&gt;M11,K11-M11,)</f>
        <v>0</v>
      </c>
      <c r="L10" s="59"/>
      <c r="M10" s="203">
        <f>IF(M11&gt;K11,M11-K11,IF(K11=M11,0,))</f>
        <v>0</v>
      </c>
      <c r="N10" s="52"/>
      <c r="O10" s="34"/>
      <c r="P10" s="108"/>
      <c r="Q10" s="191"/>
      <c r="R10" s="139">
        <f>IF(R11&gt;T11,R11-T11,)</f>
        <v>0</v>
      </c>
      <c r="S10" s="193"/>
      <c r="T10" s="194">
        <f>IF(T11&gt;R11,T11-R11,IF(R11=T11,0,""))</f>
        <v>0</v>
      </c>
      <c r="U10" s="48"/>
      <c r="V10" s="79"/>
      <c r="W10" s="139">
        <f>IF(W11&gt;Y11,W11-Y11,)</f>
        <v>0</v>
      </c>
      <c r="X10" s="193"/>
      <c r="Y10" s="194">
        <f>IF(Y11&gt;W11,Y11-W11,IF(W11=Y11,0,""))</f>
        <v>0</v>
      </c>
      <c r="Z10" s="109"/>
      <c r="AA10" s="34"/>
    </row>
    <row r="11" spans="1:27" ht="16.5" customHeight="1">
      <c r="A11" s="34"/>
      <c r="B11" s="53" t="b">
        <f t="shared" si="0"/>
        <v>0</v>
      </c>
      <c r="C11" s="214"/>
      <c r="D11" s="257"/>
      <c r="E11" s="277"/>
      <c r="F11" s="216"/>
      <c r="G11" s="133" t="b">
        <f t="shared" si="1"/>
        <v>0</v>
      </c>
      <c r="H11" s="34"/>
      <c r="I11" s="51"/>
      <c r="J11" s="48"/>
      <c r="K11" s="141">
        <f>SUM(K6:K9)</f>
        <v>0</v>
      </c>
      <c r="L11" s="142"/>
      <c r="M11" s="143">
        <f>SUM(M6:M9)</f>
        <v>0</v>
      </c>
      <c r="N11" s="52"/>
      <c r="O11" s="34"/>
      <c r="P11" s="108"/>
      <c r="Q11" s="48"/>
      <c r="R11" s="141">
        <f>SUM(R6:R9)</f>
        <v>0</v>
      </c>
      <c r="S11" s="142"/>
      <c r="T11" s="143">
        <f>SUM(T6:T9)</f>
        <v>0</v>
      </c>
      <c r="U11" s="48"/>
      <c r="V11" s="48"/>
      <c r="W11" s="141">
        <f>SUM(W6:W9)</f>
        <v>0</v>
      </c>
      <c r="X11" s="142"/>
      <c r="Y11" s="143">
        <f>SUM(Y6:Y9)</f>
        <v>0</v>
      </c>
      <c r="Z11" s="109"/>
      <c r="AA11" s="34"/>
    </row>
    <row r="12" spans="1:27" ht="16.5" customHeight="1" thickBot="1">
      <c r="A12" s="34"/>
      <c r="B12" s="53" t="b">
        <f t="shared" si="0"/>
        <v>0</v>
      </c>
      <c r="C12" s="214"/>
      <c r="D12" s="257"/>
      <c r="E12" s="277"/>
      <c r="F12" s="216"/>
      <c r="G12" s="133" t="b">
        <f t="shared" si="1"/>
        <v>0</v>
      </c>
      <c r="H12" s="34"/>
      <c r="I12" s="51"/>
      <c r="J12" s="352" t="s">
        <v>26</v>
      </c>
      <c r="K12" s="340"/>
      <c r="L12" s="340"/>
      <c r="M12" s="340"/>
      <c r="N12" s="52"/>
      <c r="O12" s="34"/>
      <c r="P12" s="112"/>
      <c r="Q12" s="113"/>
      <c r="R12" s="114"/>
      <c r="S12" s="114"/>
      <c r="T12" s="114"/>
      <c r="U12" s="115"/>
      <c r="V12" s="72"/>
      <c r="W12" s="72"/>
      <c r="X12" s="72"/>
      <c r="Y12" s="72"/>
      <c r="Z12" s="107"/>
      <c r="AA12" s="34"/>
    </row>
    <row r="13" spans="1:27" ht="16.5" customHeight="1">
      <c r="A13" s="34"/>
      <c r="B13" s="47"/>
      <c r="C13" s="198"/>
      <c r="D13" s="144">
        <f>IF(D14&gt;F14,D14-F14,IF(D14=F14,0,))</f>
        <v>0</v>
      </c>
      <c r="E13" s="200"/>
      <c r="F13" s="201">
        <f>IF(F14&gt;D14,F14-D14,)</f>
        <v>0</v>
      </c>
      <c r="G13" s="50"/>
      <c r="H13" s="34"/>
      <c r="I13" s="56" t="b">
        <f t="shared" ref="I13:I16" si="8">AND(ISBLANK(J13),NOT(ISBLANK(K13)))</f>
        <v>0</v>
      </c>
      <c r="J13" s="230"/>
      <c r="K13" s="313"/>
      <c r="L13" s="294"/>
      <c r="M13" s="286"/>
      <c r="N13" s="134" t="b">
        <f t="shared" ref="N13:N16" si="9">AND(ISBLANK(L13),NOT(ISBLANK(M13)))</f>
        <v>0</v>
      </c>
      <c r="O13" s="34"/>
      <c r="P13" s="116"/>
      <c r="Q13" s="72"/>
      <c r="R13" s="72"/>
      <c r="S13" s="72"/>
      <c r="T13" s="72"/>
      <c r="U13" s="72"/>
      <c r="V13" s="72"/>
      <c r="W13" s="72"/>
      <c r="X13" s="72"/>
      <c r="Y13" s="72"/>
      <c r="Z13" s="107"/>
      <c r="AA13" s="34"/>
    </row>
    <row r="14" spans="1:27" ht="16.5" customHeight="1">
      <c r="A14" s="34"/>
      <c r="B14" s="47"/>
      <c r="C14" s="48"/>
      <c r="D14" s="141">
        <f>SUM(D6:D12)</f>
        <v>0</v>
      </c>
      <c r="E14" s="142"/>
      <c r="F14" s="143">
        <f>SUM(F6:F12)</f>
        <v>0</v>
      </c>
      <c r="G14" s="50"/>
      <c r="H14" s="34"/>
      <c r="I14" s="56" t="b">
        <f t="shared" si="8"/>
        <v>0</v>
      </c>
      <c r="J14" s="287"/>
      <c r="K14" s="291"/>
      <c r="L14" s="311"/>
      <c r="M14" s="290"/>
      <c r="N14" s="134" t="b">
        <f t="shared" si="9"/>
        <v>0</v>
      </c>
      <c r="O14" s="34"/>
      <c r="P14" s="108"/>
      <c r="Q14" s="48"/>
      <c r="R14" s="48"/>
      <c r="S14" s="48"/>
      <c r="T14" s="48"/>
      <c r="U14" s="48"/>
      <c r="V14" s="48"/>
      <c r="W14" s="48"/>
      <c r="X14" s="48"/>
      <c r="Y14" s="48"/>
      <c r="Z14" s="109"/>
      <c r="AA14" s="34"/>
    </row>
    <row r="15" spans="1:27" ht="16.5" customHeight="1" thickBot="1">
      <c r="A15" s="34"/>
      <c r="B15" s="47"/>
      <c r="C15" s="48"/>
      <c r="D15" s="48"/>
      <c r="E15" s="48"/>
      <c r="F15" s="48"/>
      <c r="G15" s="50"/>
      <c r="H15" s="34"/>
      <c r="I15" s="56" t="b">
        <f t="shared" si="8"/>
        <v>0</v>
      </c>
      <c r="J15" s="296"/>
      <c r="K15" s="288"/>
      <c r="L15" s="311"/>
      <c r="M15" s="290"/>
      <c r="N15" s="134" t="b">
        <f t="shared" si="9"/>
        <v>0</v>
      </c>
      <c r="O15" s="34"/>
      <c r="P15" s="108"/>
      <c r="Q15" s="350" t="s">
        <v>26</v>
      </c>
      <c r="R15" s="351"/>
      <c r="S15" s="351"/>
      <c r="T15" s="351"/>
      <c r="U15" s="48"/>
      <c r="V15" s="350" t="s">
        <v>26</v>
      </c>
      <c r="W15" s="351"/>
      <c r="X15" s="351"/>
      <c r="Y15" s="351"/>
      <c r="Z15" s="109"/>
      <c r="AA15" s="34"/>
    </row>
    <row r="16" spans="1:27" ht="16.5" customHeight="1" thickBot="1">
      <c r="A16" s="34"/>
      <c r="B16" s="47"/>
      <c r="C16" s="339" t="s">
        <v>26</v>
      </c>
      <c r="D16" s="340"/>
      <c r="E16" s="340"/>
      <c r="F16" s="340"/>
      <c r="G16" s="50"/>
      <c r="H16" s="34"/>
      <c r="I16" s="56" t="b">
        <f t="shared" si="8"/>
        <v>0</v>
      </c>
      <c r="J16" s="222"/>
      <c r="K16" s="291"/>
      <c r="L16" s="311"/>
      <c r="M16" s="290"/>
      <c r="N16" s="134" t="b">
        <f t="shared" si="9"/>
        <v>0</v>
      </c>
      <c r="O16" s="135" t="b">
        <f t="shared" ref="O16:O19" si="10">AND(ISBLANK(S16),NOT(ISBLANK(T16)))</f>
        <v>0</v>
      </c>
      <c r="P16" s="110" t="b">
        <f t="shared" ref="P16:P19" si="11">AND(ISBLANK(Q16),NOT(ISBLANK(R16)))</f>
        <v>0</v>
      </c>
      <c r="Q16" s="224"/>
      <c r="R16" s="269"/>
      <c r="S16" s="270"/>
      <c r="T16" s="234"/>
      <c r="U16" s="111" t="b">
        <f t="shared" ref="U16:U19" si="12">AND(ISBLANK(V16),NOT(ISBLANK(W16)))</f>
        <v>0</v>
      </c>
      <c r="V16" s="302"/>
      <c r="W16" s="267"/>
      <c r="X16" s="270"/>
      <c r="Y16" s="233"/>
      <c r="Z16" s="136" t="b">
        <f t="shared" ref="Z16:Z19" si="13">AND(ISBLANK(X16),NOT(ISBLANK(Y16)))</f>
        <v>0</v>
      </c>
      <c r="AA16" s="34"/>
    </row>
    <row r="17" spans="1:27" ht="16.5" customHeight="1">
      <c r="A17" s="34"/>
      <c r="B17" s="53" t="b">
        <f t="shared" ref="B17:B20" si="14">AND(ISBLANK(C17),NOT(ISBLANK(D17)))</f>
        <v>0</v>
      </c>
      <c r="C17" s="218"/>
      <c r="D17" s="280"/>
      <c r="E17" s="279"/>
      <c r="F17" s="275"/>
      <c r="G17" s="133" t="b">
        <f t="shared" ref="G17:G20" si="15">AND(ISBLANK(E17),NOT(ISBLANK(F17)))</f>
        <v>0</v>
      </c>
      <c r="H17" s="34"/>
      <c r="I17" s="51"/>
      <c r="J17" s="59"/>
      <c r="K17" s="137">
        <f>IF(K18&gt;M18,K18-M18,)</f>
        <v>0</v>
      </c>
      <c r="L17" s="197"/>
      <c r="M17" s="138">
        <f>IF(M18&gt;K18,M18-K18,IF(K18=M18,0,))</f>
        <v>0</v>
      </c>
      <c r="N17" s="52"/>
      <c r="O17" s="135" t="b">
        <f t="shared" si="10"/>
        <v>0</v>
      </c>
      <c r="P17" s="110" t="b">
        <f t="shared" si="11"/>
        <v>0</v>
      </c>
      <c r="Q17" s="238"/>
      <c r="R17" s="303"/>
      <c r="S17" s="266"/>
      <c r="T17" s="235"/>
      <c r="U17" s="111" t="b">
        <f t="shared" si="12"/>
        <v>0</v>
      </c>
      <c r="V17" s="299"/>
      <c r="W17" s="271"/>
      <c r="X17" s="272"/>
      <c r="Y17" s="315"/>
      <c r="Z17" s="136" t="b">
        <f t="shared" si="13"/>
        <v>0</v>
      </c>
      <c r="AA17" s="34"/>
    </row>
    <row r="18" spans="1:27" ht="16.5" customHeight="1">
      <c r="A18" s="34"/>
      <c r="B18" s="53" t="b">
        <f t="shared" si="14"/>
        <v>0</v>
      </c>
      <c r="C18" s="217"/>
      <c r="D18" s="274"/>
      <c r="E18" s="277"/>
      <c r="F18" s="234"/>
      <c r="G18" s="133" t="b">
        <f t="shared" si="15"/>
        <v>0</v>
      </c>
      <c r="H18" s="34"/>
      <c r="I18" s="51"/>
      <c r="J18" s="48"/>
      <c r="K18" s="141">
        <f>SUM(K13:K16)</f>
        <v>0</v>
      </c>
      <c r="L18" s="142"/>
      <c r="M18" s="143">
        <f>SUM(M13:M16)</f>
        <v>0</v>
      </c>
      <c r="N18" s="52"/>
      <c r="O18" s="135" t="b">
        <f t="shared" si="10"/>
        <v>0</v>
      </c>
      <c r="P18" s="110" t="b">
        <f t="shared" si="11"/>
        <v>0</v>
      </c>
      <c r="Q18" s="226"/>
      <c r="R18" s="267"/>
      <c r="S18" s="266"/>
      <c r="T18" s="235"/>
      <c r="U18" s="111" t="b">
        <f t="shared" si="12"/>
        <v>0</v>
      </c>
      <c r="V18" s="226"/>
      <c r="W18" s="271"/>
      <c r="X18" s="272"/>
      <c r="Y18" s="234"/>
      <c r="Z18" s="136" t="b">
        <f t="shared" si="13"/>
        <v>0</v>
      </c>
      <c r="AA18" s="34"/>
    </row>
    <row r="19" spans="1:27" ht="16.5" customHeight="1" thickBot="1">
      <c r="A19" s="34"/>
      <c r="B19" s="53" t="b">
        <f t="shared" si="14"/>
        <v>0</v>
      </c>
      <c r="C19" s="217"/>
      <c r="D19" s="257"/>
      <c r="E19" s="256"/>
      <c r="F19" s="216"/>
      <c r="G19" s="133" t="b">
        <f t="shared" si="15"/>
        <v>0</v>
      </c>
      <c r="H19" s="34"/>
      <c r="I19" s="64"/>
      <c r="J19" s="65"/>
      <c r="K19" s="65"/>
      <c r="L19" s="65"/>
      <c r="M19" s="65"/>
      <c r="N19" s="66"/>
      <c r="O19" s="135" t="b">
        <f t="shared" si="10"/>
        <v>0</v>
      </c>
      <c r="P19" s="110" t="b">
        <f t="shared" si="11"/>
        <v>0</v>
      </c>
      <c r="Q19" s="238"/>
      <c r="R19" s="271"/>
      <c r="S19" s="266"/>
      <c r="T19" s="235"/>
      <c r="U19" s="111" t="b">
        <f t="shared" si="12"/>
        <v>0</v>
      </c>
      <c r="V19" s="226"/>
      <c r="W19" s="271"/>
      <c r="X19" s="272"/>
      <c r="Y19" s="235"/>
      <c r="Z19" s="136" t="b">
        <f t="shared" si="13"/>
        <v>0</v>
      </c>
      <c r="AA19" s="34"/>
    </row>
    <row r="20" spans="1:27" ht="16.5" customHeight="1" thickTop="1" thickBot="1">
      <c r="A20" s="34"/>
      <c r="B20" s="53" t="b">
        <f t="shared" si="14"/>
        <v>0</v>
      </c>
      <c r="C20" s="217"/>
      <c r="D20" s="257"/>
      <c r="E20" s="276"/>
      <c r="F20" s="216"/>
      <c r="G20" s="133" t="b">
        <f t="shared" si="15"/>
        <v>0</v>
      </c>
      <c r="H20" s="34"/>
      <c r="I20" s="48"/>
      <c r="J20" s="48"/>
      <c r="K20" s="48"/>
      <c r="L20" s="48"/>
      <c r="M20" s="48"/>
      <c r="N20" s="48"/>
      <c r="O20" s="34"/>
      <c r="P20" s="108"/>
      <c r="Q20" s="191"/>
      <c r="R20" s="192">
        <f>IF(R21&gt;T21,R21-T21,IF(R21=T21,0,""))</f>
        <v>0</v>
      </c>
      <c r="S20" s="79"/>
      <c r="T20" s="140">
        <f>IF(T21&gt;R21,T21-R21,)</f>
        <v>0</v>
      </c>
      <c r="U20" s="48"/>
      <c r="V20" s="79"/>
      <c r="W20" s="139">
        <f>IF(W21&gt;Y21,W21-Y21,IF(W21=Y21,0,""))</f>
        <v>0</v>
      </c>
      <c r="X20" s="193"/>
      <c r="Y20" s="140">
        <f>IF(Y21&gt;W21,Y21-W21,)</f>
        <v>0</v>
      </c>
      <c r="Z20" s="109"/>
      <c r="AA20" s="34"/>
    </row>
    <row r="21" spans="1:27" ht="16.5" customHeight="1" thickTop="1">
      <c r="A21" s="34"/>
      <c r="B21" s="47"/>
      <c r="C21" s="58"/>
      <c r="D21" s="199">
        <f>IF(D22&gt;F22,D22-F22,IF(D22=F22,0,))</f>
        <v>0</v>
      </c>
      <c r="E21" s="200"/>
      <c r="F21" s="201">
        <f>IF(F22&gt;D22,F22-D22,)</f>
        <v>0</v>
      </c>
      <c r="G21" s="50"/>
      <c r="H21" s="34"/>
      <c r="I21" s="67"/>
      <c r="J21" s="68"/>
      <c r="K21" s="69"/>
      <c r="L21" s="69"/>
      <c r="M21" s="69"/>
      <c r="N21" s="70"/>
      <c r="O21" s="34"/>
      <c r="P21" s="108"/>
      <c r="Q21" s="48"/>
      <c r="R21" s="141">
        <f>SUM(R16:R19)</f>
        <v>0</v>
      </c>
      <c r="S21" s="142"/>
      <c r="T21" s="141">
        <f>SUM(T16:T19)</f>
        <v>0</v>
      </c>
      <c r="U21" s="48"/>
      <c r="V21" s="48"/>
      <c r="W21" s="141">
        <f>SUM(W16:W19)</f>
        <v>0</v>
      </c>
      <c r="X21" s="142"/>
      <c r="Y21" s="141">
        <f>SUM(Y16:Y19)</f>
        <v>0</v>
      </c>
      <c r="Z21" s="109"/>
      <c r="AA21" s="34"/>
    </row>
    <row r="22" spans="1:27" ht="16.5" customHeight="1" thickBot="1">
      <c r="A22" s="34"/>
      <c r="B22" s="47"/>
      <c r="C22" s="48"/>
      <c r="D22" s="141">
        <f>SUM(D17:D20)</f>
        <v>0</v>
      </c>
      <c r="E22" s="142"/>
      <c r="F22" s="143">
        <f>SUM(F17:F20)</f>
        <v>0</v>
      </c>
      <c r="G22" s="50"/>
      <c r="H22" s="34"/>
      <c r="I22" s="71"/>
      <c r="J22" s="72"/>
      <c r="K22" s="73"/>
      <c r="L22" s="72"/>
      <c r="M22" s="72"/>
      <c r="N22" s="74"/>
      <c r="O22" s="34"/>
      <c r="P22" s="108"/>
      <c r="Q22" s="350" t="s">
        <v>26</v>
      </c>
      <c r="R22" s="351"/>
      <c r="S22" s="351"/>
      <c r="T22" s="351"/>
      <c r="U22" s="48"/>
      <c r="V22" s="350" t="s">
        <v>26</v>
      </c>
      <c r="W22" s="351"/>
      <c r="X22" s="351"/>
      <c r="Y22" s="351"/>
      <c r="Z22" s="109"/>
      <c r="AA22" s="34"/>
    </row>
    <row r="23" spans="1:27" ht="16.5" customHeight="1">
      <c r="A23" s="34"/>
      <c r="B23" s="47"/>
      <c r="C23" s="48"/>
      <c r="D23" s="48"/>
      <c r="E23" s="48"/>
      <c r="F23" s="48"/>
      <c r="G23" s="50"/>
      <c r="H23" s="34"/>
      <c r="I23" s="75"/>
      <c r="J23" s="48"/>
      <c r="K23" s="49"/>
      <c r="L23" s="48"/>
      <c r="M23" s="48"/>
      <c r="N23" s="76"/>
      <c r="O23" s="135" t="b">
        <f t="shared" ref="O23:O26" si="16">AND(ISBLANK(S23),NOT(ISBLANK(T23)))</f>
        <v>0</v>
      </c>
      <c r="P23" s="110" t="b">
        <f t="shared" ref="P23:P26" si="17">AND(ISBLANK(Q23),NOT(ISBLANK(R23)))</f>
        <v>0</v>
      </c>
      <c r="Q23" s="302"/>
      <c r="R23" s="267"/>
      <c r="S23" s="270"/>
      <c r="T23" s="234"/>
      <c r="U23" s="111" t="b">
        <f t="shared" ref="U23:U26" si="18">AND(ISBLANK(V23),NOT(ISBLANK(W23)))</f>
        <v>0</v>
      </c>
      <c r="V23" s="302"/>
      <c r="W23" s="267"/>
      <c r="X23" s="270"/>
      <c r="Y23" s="234"/>
      <c r="Z23" s="136" t="b">
        <f t="shared" ref="Z23:Z26" si="19">AND(ISBLANK(X23),NOT(ISBLANK(Y23)))</f>
        <v>0</v>
      </c>
      <c r="AA23" s="34"/>
    </row>
    <row r="24" spans="1:27" ht="16.5" customHeight="1" thickBot="1">
      <c r="A24" s="34"/>
      <c r="B24" s="47"/>
      <c r="C24" s="339" t="s">
        <v>26</v>
      </c>
      <c r="D24" s="340"/>
      <c r="E24" s="340"/>
      <c r="F24" s="340"/>
      <c r="G24" s="50"/>
      <c r="H24" s="34"/>
      <c r="I24" s="75"/>
      <c r="J24" s="341" t="s">
        <v>26</v>
      </c>
      <c r="K24" s="340"/>
      <c r="L24" s="340"/>
      <c r="M24" s="340"/>
      <c r="N24" s="76"/>
      <c r="O24" s="135" t="b">
        <f t="shared" si="16"/>
        <v>0</v>
      </c>
      <c r="P24" s="110" t="b">
        <f t="shared" si="17"/>
        <v>0</v>
      </c>
      <c r="Q24" s="299"/>
      <c r="R24" s="271"/>
      <c r="S24" s="266"/>
      <c r="T24" s="235"/>
      <c r="U24" s="111" t="b">
        <f t="shared" si="18"/>
        <v>0</v>
      </c>
      <c r="V24" s="299"/>
      <c r="W24" s="271"/>
      <c r="X24" s="266"/>
      <c r="Y24" s="235"/>
      <c r="Z24" s="136" t="b">
        <f t="shared" si="19"/>
        <v>0</v>
      </c>
      <c r="AA24" s="34"/>
    </row>
    <row r="25" spans="1:27" ht="16.5" customHeight="1">
      <c r="A25" s="34"/>
      <c r="B25" s="53" t="b">
        <f t="shared" ref="B25:B28" si="20">AND(ISBLANK(C25),NOT(ISBLANK(D25)))</f>
        <v>0</v>
      </c>
      <c r="C25" s="210"/>
      <c r="D25" s="274"/>
      <c r="E25" s="279"/>
      <c r="F25" s="234"/>
      <c r="G25" s="133" t="b">
        <f t="shared" ref="G25:G28" si="21">AND(ISBLANK(E25),NOT(ISBLANK(F25)))</f>
        <v>0</v>
      </c>
      <c r="H25" s="34"/>
      <c r="I25" s="77" t="b">
        <f t="shared" ref="I25:I28" si="22">AND(ISBLANK(J25),NOT(ISBLANK(K25)))</f>
        <v>0</v>
      </c>
      <c r="J25" s="302"/>
      <c r="K25" s="314"/>
      <c r="L25" s="270"/>
      <c r="M25" s="233"/>
      <c r="N25" s="146" t="b">
        <f t="shared" ref="N25:N28" si="23">AND(ISBLANK(L25),NOT(ISBLANK(M25)))</f>
        <v>0</v>
      </c>
      <c r="O25" s="135" t="b">
        <f t="shared" si="16"/>
        <v>0</v>
      </c>
      <c r="P25" s="110" t="b">
        <f t="shared" si="17"/>
        <v>0</v>
      </c>
      <c r="Q25" s="299"/>
      <c r="R25" s="303"/>
      <c r="S25" s="266"/>
      <c r="T25" s="234"/>
      <c r="U25" s="111" t="b">
        <f t="shared" si="18"/>
        <v>0</v>
      </c>
      <c r="V25" s="226"/>
      <c r="W25" s="271"/>
      <c r="X25" s="268"/>
      <c r="Y25" s="234"/>
      <c r="Z25" s="136" t="b">
        <f t="shared" si="19"/>
        <v>0</v>
      </c>
      <c r="AA25" s="34"/>
    </row>
    <row r="26" spans="1:27" ht="16.5" customHeight="1">
      <c r="A26" s="34"/>
      <c r="B26" s="53" t="b">
        <f t="shared" si="20"/>
        <v>0</v>
      </c>
      <c r="C26" s="309"/>
      <c r="D26" s="257"/>
      <c r="E26" s="277"/>
      <c r="F26" s="216"/>
      <c r="G26" s="133" t="b">
        <f t="shared" si="21"/>
        <v>0</v>
      </c>
      <c r="H26" s="34"/>
      <c r="I26" s="77" t="b">
        <f t="shared" si="22"/>
        <v>0</v>
      </c>
      <c r="J26" s="299"/>
      <c r="K26" s="271"/>
      <c r="L26" s="272"/>
      <c r="M26" s="234"/>
      <c r="N26" s="146" t="b">
        <f t="shared" si="23"/>
        <v>0</v>
      </c>
      <c r="O26" s="135" t="b">
        <f t="shared" si="16"/>
        <v>0</v>
      </c>
      <c r="P26" s="110" t="b">
        <f t="shared" si="17"/>
        <v>0</v>
      </c>
      <c r="Q26" s="226"/>
      <c r="R26" s="303"/>
      <c r="S26" s="268"/>
      <c r="T26" s="235"/>
      <c r="U26" s="111" t="b">
        <f t="shared" si="18"/>
        <v>0</v>
      </c>
      <c r="V26" s="226"/>
      <c r="W26" s="271"/>
      <c r="X26" s="266"/>
      <c r="Y26" s="235"/>
      <c r="Z26" s="136" t="b">
        <f t="shared" si="19"/>
        <v>0</v>
      </c>
      <c r="AA26" s="34"/>
    </row>
    <row r="27" spans="1:27" ht="16.5" customHeight="1">
      <c r="A27" s="34"/>
      <c r="B27" s="53" t="b">
        <f t="shared" si="20"/>
        <v>0</v>
      </c>
      <c r="C27" s="281"/>
      <c r="D27" s="274"/>
      <c r="E27" s="277"/>
      <c r="F27" s="216"/>
      <c r="G27" s="133" t="b">
        <f t="shared" si="21"/>
        <v>0</v>
      </c>
      <c r="H27" s="34"/>
      <c r="I27" s="77" t="b">
        <f t="shared" si="22"/>
        <v>0</v>
      </c>
      <c r="J27" s="299"/>
      <c r="K27" s="267"/>
      <c r="L27" s="272"/>
      <c r="M27" s="235"/>
      <c r="N27" s="146" t="b">
        <f t="shared" si="23"/>
        <v>0</v>
      </c>
      <c r="O27" s="34"/>
      <c r="P27" s="108"/>
      <c r="Q27" s="79"/>
      <c r="R27" s="139">
        <f>IF(R28&gt;T28,R28-T28,IF(R28=T28,0,""))</f>
        <v>0</v>
      </c>
      <c r="S27" s="193"/>
      <c r="T27" s="140">
        <f>IF(T28&gt;R28,T28-R28,)</f>
        <v>0</v>
      </c>
      <c r="U27" s="48"/>
      <c r="V27" s="79"/>
      <c r="W27" s="192">
        <f>IF(W28&gt;Y28,W28-Y28,IF(W28=Y28,0,""))</f>
        <v>0</v>
      </c>
      <c r="X27" s="79"/>
      <c r="Y27" s="140">
        <f>IF(Y28&gt;W28,Y28-W28,)</f>
        <v>0</v>
      </c>
      <c r="Z27" s="109"/>
      <c r="AA27" s="34"/>
    </row>
    <row r="28" spans="1:27" ht="16.5" customHeight="1">
      <c r="A28" s="34"/>
      <c r="B28" s="53" t="b">
        <f t="shared" si="20"/>
        <v>0</v>
      </c>
      <c r="C28" s="281"/>
      <c r="D28" s="257"/>
      <c r="E28" s="277"/>
      <c r="F28" s="216"/>
      <c r="G28" s="133" t="b">
        <f t="shared" si="21"/>
        <v>0</v>
      </c>
      <c r="H28" s="34"/>
      <c r="I28" s="77" t="b">
        <f t="shared" si="22"/>
        <v>0</v>
      </c>
      <c r="J28" s="299"/>
      <c r="K28" s="271"/>
      <c r="L28" s="272"/>
      <c r="M28" s="235"/>
      <c r="N28" s="146" t="b">
        <f t="shared" si="23"/>
        <v>0</v>
      </c>
      <c r="O28" s="34"/>
      <c r="P28" s="108"/>
      <c r="Q28" s="48"/>
      <c r="R28" s="141">
        <f>SUM(R23:R26)</f>
        <v>0</v>
      </c>
      <c r="S28" s="142"/>
      <c r="T28" s="141">
        <f>SUM(T23:T26)</f>
        <v>0</v>
      </c>
      <c r="U28" s="48"/>
      <c r="V28" s="48"/>
      <c r="W28" s="141">
        <f>SUM(W23:W26)</f>
        <v>0</v>
      </c>
      <c r="X28" s="142"/>
      <c r="Y28" s="141">
        <f>SUM(Y23:Y26)</f>
        <v>0</v>
      </c>
      <c r="Z28" s="109"/>
      <c r="AA28" s="34"/>
    </row>
    <row r="29" spans="1:27" ht="16.5" customHeight="1">
      <c r="A29" s="34"/>
      <c r="B29" s="47"/>
      <c r="C29" s="202"/>
      <c r="D29" s="199">
        <f>IF(D30&gt;F30,D30-F30,IF(D30=F30,0,))</f>
        <v>0</v>
      </c>
      <c r="E29" s="200"/>
      <c r="F29" s="201">
        <f>IF(F30&gt;D30,F30-D30,)</f>
        <v>0</v>
      </c>
      <c r="G29" s="50"/>
      <c r="H29" s="34"/>
      <c r="I29" s="75"/>
      <c r="J29" s="191"/>
      <c r="K29" s="192">
        <f>IF(K30&gt;M30,K30-M30,)</f>
        <v>0</v>
      </c>
      <c r="L29" s="193"/>
      <c r="M29" s="194">
        <f>IF(M30&gt;K30,M30-K30,IF(K30=M30,0,""))</f>
        <v>0</v>
      </c>
      <c r="N29" s="76"/>
      <c r="O29" s="34"/>
      <c r="P29" s="108"/>
      <c r="Q29" s="48"/>
      <c r="R29" s="48"/>
      <c r="S29" s="48"/>
      <c r="T29" s="48"/>
      <c r="U29" s="48"/>
      <c r="V29" s="48"/>
      <c r="W29" s="48"/>
      <c r="X29" s="48"/>
      <c r="Y29" s="48"/>
      <c r="Z29" s="109"/>
      <c r="AA29" s="34"/>
    </row>
    <row r="30" spans="1:27" ht="16.5" customHeight="1">
      <c r="A30" s="34"/>
      <c r="B30" s="47"/>
      <c r="C30" s="48"/>
      <c r="D30" s="141">
        <f>SUM(D25:D28)</f>
        <v>0</v>
      </c>
      <c r="E30" s="142"/>
      <c r="F30" s="143">
        <f>SUM(F25:F28)</f>
        <v>0</v>
      </c>
      <c r="G30" s="50"/>
      <c r="H30" s="34"/>
      <c r="I30" s="75"/>
      <c r="J30" s="48"/>
      <c r="K30" s="141">
        <f>SUM(K25:K28)</f>
        <v>0</v>
      </c>
      <c r="L30" s="142"/>
      <c r="M30" s="143">
        <f>SUM(M25:M28)</f>
        <v>0</v>
      </c>
      <c r="N30" s="76"/>
      <c r="O30" s="34"/>
      <c r="P30" s="108"/>
      <c r="Q30" s="48"/>
      <c r="R30" s="48"/>
      <c r="S30" s="48"/>
      <c r="T30" s="48"/>
      <c r="U30" s="48"/>
      <c r="V30" s="48"/>
      <c r="W30" s="48"/>
      <c r="X30" s="48"/>
      <c r="Y30" s="48"/>
      <c r="Z30" s="109"/>
      <c r="AA30" s="34"/>
    </row>
    <row r="31" spans="1:27" ht="16.5" customHeight="1">
      <c r="A31" s="34"/>
      <c r="B31" s="47"/>
      <c r="C31" s="48"/>
      <c r="D31" s="48"/>
      <c r="E31" s="48"/>
      <c r="F31" s="48"/>
      <c r="G31" s="50"/>
      <c r="H31" s="34"/>
      <c r="I31" s="75"/>
      <c r="J31" s="117"/>
      <c r="K31" s="118"/>
      <c r="L31" s="117"/>
      <c r="M31" s="118"/>
      <c r="N31" s="76"/>
      <c r="O31" s="34"/>
      <c r="P31" s="108"/>
      <c r="Q31" s="48"/>
      <c r="R31" s="147"/>
      <c r="S31" s="48"/>
      <c r="T31" s="208">
        <f>T10+Y10+T20+Y20+T27+Y27-R10-W10-R20-W20-R27-W27</f>
        <v>0</v>
      </c>
      <c r="U31" s="48"/>
      <c r="V31" s="48"/>
      <c r="W31" s="48"/>
      <c r="X31" s="48"/>
      <c r="Y31" s="48"/>
      <c r="Z31" s="109"/>
      <c r="AA31" s="34"/>
    </row>
    <row r="32" spans="1:27" ht="16.5" customHeight="1">
      <c r="A32" s="34"/>
      <c r="B32" s="47"/>
      <c r="C32" s="48"/>
      <c r="D32" s="48"/>
      <c r="E32" s="48"/>
      <c r="F32" s="48"/>
      <c r="G32" s="50"/>
      <c r="H32" s="34"/>
      <c r="I32" s="75"/>
      <c r="J32" s="48"/>
      <c r="K32" s="147"/>
      <c r="L32" s="48"/>
      <c r="M32" s="208">
        <f>T31</f>
        <v>0</v>
      </c>
      <c r="N32" s="76"/>
      <c r="O32" s="34"/>
      <c r="P32" s="119"/>
      <c r="Q32" s="120"/>
      <c r="R32" s="120"/>
      <c r="S32" s="120"/>
      <c r="T32" s="120"/>
      <c r="U32" s="120"/>
      <c r="V32" s="120"/>
      <c r="W32" s="120"/>
      <c r="X32" s="120"/>
      <c r="Y32" s="120"/>
      <c r="Z32" s="121"/>
      <c r="AA32" s="34"/>
    </row>
    <row r="33" spans="1:27" ht="16.5" customHeight="1">
      <c r="A33" s="34"/>
      <c r="B33" s="47"/>
      <c r="C33" s="48"/>
      <c r="D33" s="48"/>
      <c r="E33" s="48"/>
      <c r="F33" s="48"/>
      <c r="G33" s="50"/>
      <c r="H33" s="34"/>
      <c r="I33" s="75"/>
      <c r="J33" s="48"/>
      <c r="K33" s="48"/>
      <c r="L33" s="48"/>
      <c r="M33" s="48"/>
      <c r="N33" s="76"/>
      <c r="O33" s="34"/>
      <c r="P33" s="1"/>
      <c r="Q33" s="1"/>
      <c r="R33" s="1"/>
      <c r="S33" s="1"/>
      <c r="T33" s="1"/>
      <c r="U33" s="1"/>
      <c r="V33" s="1"/>
      <c r="W33" s="1"/>
      <c r="X33" s="34"/>
      <c r="Y33" s="34"/>
      <c r="Z33" s="34"/>
      <c r="AA33" s="34"/>
    </row>
    <row r="34" spans="1:27" ht="16.5" customHeight="1">
      <c r="A34" s="34"/>
      <c r="B34" s="47"/>
      <c r="C34" s="48"/>
      <c r="D34" s="148" t="s">
        <v>28</v>
      </c>
      <c r="E34" s="149" t="s">
        <v>53</v>
      </c>
      <c r="F34" s="150">
        <f>D13+D21+D29-F13-F21-F29</f>
        <v>0</v>
      </c>
      <c r="G34" s="50"/>
      <c r="H34" s="34"/>
      <c r="I34" s="75"/>
      <c r="J34" s="367" t="s">
        <v>54</v>
      </c>
      <c r="K34" s="367"/>
      <c r="L34" s="151" t="s">
        <v>53</v>
      </c>
      <c r="M34" s="152">
        <f>M10+M17+M29+M32-K10-K17-K29</f>
        <v>0</v>
      </c>
      <c r="N34" s="76"/>
      <c r="O34" s="34"/>
      <c r="P34" s="368" t="str">
        <f>IF(R35=W35, "Great job! Your debits equal your credits!","Oh no...your debits don't equal your credits")</f>
        <v>Great job! Your debits equal your credits!</v>
      </c>
      <c r="Q34" s="369"/>
      <c r="R34" s="369"/>
      <c r="S34" s="369"/>
      <c r="T34" s="369"/>
      <c r="U34" s="369"/>
      <c r="V34" s="369"/>
      <c r="W34" s="369"/>
      <c r="X34" s="369"/>
      <c r="Y34" s="369"/>
      <c r="Z34" s="34"/>
      <c r="AA34" s="34"/>
    </row>
    <row r="35" spans="1:27" ht="16.5" customHeight="1" thickBot="1">
      <c r="A35" s="34"/>
      <c r="B35" s="86"/>
      <c r="C35" s="87"/>
      <c r="D35" s="87"/>
      <c r="E35" s="87"/>
      <c r="F35" s="87"/>
      <c r="G35" s="89"/>
      <c r="H35" s="34"/>
      <c r="I35" s="90"/>
      <c r="J35" s="153"/>
      <c r="K35" s="153"/>
      <c r="L35" s="153"/>
      <c r="M35" s="153"/>
      <c r="N35" s="93"/>
      <c r="O35" s="34"/>
      <c r="P35" s="154"/>
      <c r="Q35" s="48"/>
      <c r="R35" s="155">
        <f>D14+D22+D30+K11+K18+K30+R11+W11+R21+W21+R28+W28</f>
        <v>0</v>
      </c>
      <c r="S35" s="34"/>
      <c r="T35" s="156"/>
      <c r="U35" s="157"/>
      <c r="V35" s="34"/>
      <c r="W35" s="155">
        <f>F14+F22+F30+M11+M18+M30+T11+Y11+T21+Y21+T28+Y28</f>
        <v>0</v>
      </c>
      <c r="X35" s="363"/>
      <c r="Y35" s="363"/>
      <c r="Z35" s="34"/>
      <c r="AA35" s="34"/>
    </row>
    <row r="36" spans="1:27" ht="26.25" customHeight="1" thickTop="1">
      <c r="A36" s="34"/>
      <c r="B36" s="48"/>
      <c r="C36" s="48"/>
      <c r="D36" s="48"/>
      <c r="E36" s="48"/>
      <c r="F36" s="48"/>
      <c r="G36" s="48"/>
      <c r="H36" s="34"/>
      <c r="I36" s="34"/>
      <c r="J36" s="34"/>
      <c r="K36" s="34"/>
      <c r="L36" s="34"/>
      <c r="M36" s="34"/>
      <c r="N36" s="34"/>
      <c r="O36" s="34"/>
      <c r="P36" s="158"/>
      <c r="Q36" s="159"/>
      <c r="R36" s="160" t="s">
        <v>55</v>
      </c>
      <c r="S36" s="161"/>
      <c r="T36" s="162" t="s">
        <v>53</v>
      </c>
      <c r="U36" s="159"/>
      <c r="V36" s="159"/>
      <c r="W36" s="163" t="s">
        <v>56</v>
      </c>
      <c r="X36" s="188"/>
      <c r="Y36" s="189"/>
      <c r="Z36" s="34"/>
      <c r="AA36" s="34"/>
    </row>
    <row r="37" spans="1:27" ht="15.75" customHeight="1">
      <c r="A37" s="34"/>
      <c r="B37" s="48"/>
      <c r="C37" s="48"/>
      <c r="D37" s="48"/>
      <c r="E37" s="48"/>
      <c r="F37" s="48"/>
      <c r="G37" s="48"/>
      <c r="H37" s="34"/>
      <c r="I37" s="34"/>
      <c r="J37" s="34"/>
      <c r="K37" s="34"/>
      <c r="L37" s="34"/>
      <c r="M37" s="34"/>
      <c r="N37" s="34"/>
      <c r="O37" s="34"/>
      <c r="P37" s="48"/>
      <c r="Q37" s="34"/>
      <c r="R37" s="95" t="b">
        <f>AND(R35=121200,W35=121200)</f>
        <v>0</v>
      </c>
      <c r="S37" s="34"/>
      <c r="T37" s="34"/>
      <c r="U37" s="48"/>
      <c r="V37" s="34"/>
      <c r="W37" s="34"/>
      <c r="X37" s="34"/>
      <c r="Y37" s="34"/>
      <c r="Z37" s="34"/>
      <c r="AA37" s="34"/>
    </row>
    <row r="38" spans="1:27" ht="15.75" customHeight="1">
      <c r="A38" s="34"/>
      <c r="B38" s="48"/>
      <c r="C38" s="48"/>
      <c r="D38" s="48"/>
      <c r="E38" s="48"/>
      <c r="F38" s="48"/>
      <c r="G38" s="48"/>
      <c r="H38" s="34"/>
      <c r="I38" s="34"/>
      <c r="J38" s="34"/>
      <c r="K38" s="34"/>
      <c r="L38" s="34"/>
      <c r="M38" s="34"/>
      <c r="N38" s="34"/>
      <c r="O38" s="34"/>
      <c r="P38" s="48"/>
      <c r="Q38" s="34"/>
      <c r="R38" s="34"/>
      <c r="S38" s="34"/>
      <c r="T38" s="34"/>
      <c r="U38" s="48"/>
      <c r="V38" s="34"/>
      <c r="W38" s="34"/>
      <c r="X38" s="34"/>
      <c r="Y38" s="34"/>
      <c r="Z38" s="34"/>
      <c r="AA38" s="34"/>
    </row>
    <row r="39" spans="1:27" ht="15.75" customHeight="1">
      <c r="A39" s="34"/>
      <c r="B39" s="48"/>
      <c r="C39" s="48"/>
      <c r="D39" s="48"/>
      <c r="E39" s="48"/>
      <c r="F39" s="48"/>
      <c r="G39" s="48"/>
      <c r="H39" s="34"/>
      <c r="I39" s="34"/>
      <c r="J39" s="34"/>
      <c r="K39" s="34"/>
      <c r="L39" s="34"/>
      <c r="M39" s="34"/>
      <c r="N39" s="34"/>
      <c r="O39" s="34"/>
      <c r="P39" s="34"/>
      <c r="Q39" s="34"/>
      <c r="R39" s="34"/>
      <c r="S39" s="34"/>
      <c r="T39" s="34"/>
      <c r="U39" s="34"/>
      <c r="V39" s="34"/>
      <c r="W39" s="34"/>
      <c r="X39" s="34"/>
      <c r="Y39" s="34"/>
      <c r="Z39" s="34"/>
      <c r="AA39" s="34"/>
    </row>
    <row r="40" spans="1:27" ht="15.75" customHeight="1">
      <c r="A40" s="34"/>
      <c r="B40" s="48"/>
      <c r="C40" s="48"/>
      <c r="D40" s="48"/>
      <c r="E40" s="48"/>
      <c r="F40" s="48"/>
      <c r="G40" s="48"/>
      <c r="H40" s="34"/>
      <c r="I40" s="34"/>
      <c r="J40" s="34"/>
      <c r="K40" s="34"/>
      <c r="L40" s="34"/>
      <c r="M40" s="34"/>
      <c r="N40" s="34"/>
      <c r="O40" s="34"/>
      <c r="P40" s="34"/>
      <c r="Q40" s="34"/>
      <c r="R40" s="34"/>
      <c r="S40" s="34"/>
      <c r="T40" s="34"/>
      <c r="U40" s="34"/>
      <c r="V40" s="34"/>
      <c r="W40" s="34"/>
      <c r="X40" s="34"/>
      <c r="Y40" s="34"/>
      <c r="Z40" s="34"/>
      <c r="AA40" s="34"/>
    </row>
    <row r="41" spans="1:27" ht="15.75" customHeight="1">
      <c r="A41" s="34"/>
      <c r="B41" s="48"/>
      <c r="C41" s="48"/>
      <c r="D41" s="48"/>
      <c r="E41" s="48"/>
      <c r="F41" s="48"/>
      <c r="G41" s="48"/>
      <c r="H41" s="34"/>
      <c r="I41" s="34"/>
      <c r="J41" s="34"/>
      <c r="K41" s="34"/>
      <c r="L41" s="34"/>
      <c r="M41" s="34"/>
      <c r="N41" s="34"/>
      <c r="O41" s="34"/>
      <c r="P41" s="34"/>
      <c r="Q41" s="34"/>
      <c r="R41" s="34"/>
      <c r="S41" s="34"/>
      <c r="T41" s="34"/>
      <c r="U41" s="34"/>
      <c r="V41" s="34"/>
      <c r="W41" s="34"/>
      <c r="X41" s="34"/>
      <c r="Y41" s="34"/>
      <c r="Z41" s="34"/>
      <c r="AA41" s="34"/>
    </row>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kwvAnRR7WFM4JgtU4H6VJpxOatSZo8TJgyXEjjZs5vdwdpvhz92Y4m2TgvKA1sZron+wbMmRA5QkoKIlyJMebw==" saltValue="lus0BXMLafv6jgY61c83EA==" spinCount="100000" sheet="1" objects="1" scenarios="1"/>
  <mergeCells count="15">
    <mergeCell ref="Q15:T15"/>
    <mergeCell ref="V15:Y15"/>
    <mergeCell ref="C5:F5"/>
    <mergeCell ref="J5:M5"/>
    <mergeCell ref="Q5:T5"/>
    <mergeCell ref="V5:Y5"/>
    <mergeCell ref="J12:M12"/>
    <mergeCell ref="X35:Y35"/>
    <mergeCell ref="C16:F16"/>
    <mergeCell ref="Q22:T22"/>
    <mergeCell ref="V22:Y22"/>
    <mergeCell ref="C24:F24"/>
    <mergeCell ref="J24:M24"/>
    <mergeCell ref="J34:K34"/>
    <mergeCell ref="P34:Y34"/>
  </mergeCells>
  <conditionalFormatting sqref="P35:U35 P34">
    <cfRule type="containsText" dxfId="101" priority="4" operator="containsText" text="Great Job">
      <formula>NOT(ISERROR(SEARCH(("Great Job"),(P34))))</formula>
    </cfRule>
  </conditionalFormatting>
  <conditionalFormatting sqref="J5 Q5 V5 J12 Q15 V15 C16 Q22 V22 C24 J24">
    <cfRule type="containsText" dxfId="100" priority="5" operator="containsText" text="Account Name Goes Here">
      <formula>NOT(ISERROR(SEARCH(("Account Name Goes Here"),(C5))))</formula>
    </cfRule>
  </conditionalFormatting>
  <conditionalFormatting sqref="D6:D12 F6:F12 K6:K9 M6:M9 R6:R9 T6:T9 W6:W9 Y6:Y9 K13:K16 M13:M16 R16:R19 T16:T19 W16:W19 Y16:Y19 D17:D20 F17:F20 R23:R26 T23:T26 W23:W26 Y23:Y26 D25:D28 F25:F28 K25:K28 M25:M28">
    <cfRule type="expression" dxfId="99" priority="6">
      <formula>ISBLANK(C6)</formula>
    </cfRule>
  </conditionalFormatting>
  <conditionalFormatting sqref="C6:C12 C17:C20 C25:C28">
    <cfRule type="expression" dxfId="98" priority="7">
      <formula>B6=TRUE</formula>
    </cfRule>
  </conditionalFormatting>
  <conditionalFormatting sqref="E6:E12 E17:E20 E25:E28">
    <cfRule type="expression" dxfId="97" priority="8">
      <formula>G6=TRUE</formula>
    </cfRule>
  </conditionalFormatting>
  <conditionalFormatting sqref="J6:J9 J13:J16">
    <cfRule type="expression" dxfId="96" priority="9">
      <formula>I6=TRUE</formula>
    </cfRule>
  </conditionalFormatting>
  <conditionalFormatting sqref="J25:J28 Q6:Q9 Q16:Q19 Q23:Q26 V6:V9 V16:V19 V23:V26">
    <cfRule type="expression" dxfId="95" priority="10">
      <formula>I25=TRUE</formula>
    </cfRule>
  </conditionalFormatting>
  <conditionalFormatting sqref="S6:S9 S16:S19 S23:S26">
    <cfRule type="expression" dxfId="94" priority="11">
      <formula>O6=TRUE</formula>
    </cfRule>
  </conditionalFormatting>
  <conditionalFormatting sqref="X6:X9 X16:X19 X23:X26">
    <cfRule type="expression" dxfId="93" priority="12">
      <formula>Z6=TRUE</formula>
    </cfRule>
  </conditionalFormatting>
  <conditionalFormatting sqref="L6:L9 L13:L16">
    <cfRule type="expression" dxfId="92" priority="13">
      <formula>N6=TRUE</formula>
    </cfRule>
  </conditionalFormatting>
  <conditionalFormatting sqref="L25:L28">
    <cfRule type="expression" dxfId="91" priority="14">
      <formula>N25=TRUE</formula>
    </cfRule>
  </conditionalFormatting>
  <conditionalFormatting sqref="F34">
    <cfRule type="cellIs" dxfId="90" priority="15" operator="equal">
      <formula>89800</formula>
    </cfRule>
  </conditionalFormatting>
  <conditionalFormatting sqref="M34">
    <cfRule type="cellIs" dxfId="89" priority="16" operator="equal">
      <formula>89800</formula>
    </cfRule>
  </conditionalFormatting>
  <conditionalFormatting sqref="P35:X36">
    <cfRule type="expression" dxfId="88" priority="18">
      <formula>$R$37=TRUE</formula>
    </cfRule>
  </conditionalFormatting>
  <conditionalFormatting sqref="M32">
    <cfRule type="cellIs" dxfId="87" priority="3" operator="equal">
      <formula>10800</formula>
    </cfRule>
  </conditionalFormatting>
  <conditionalFormatting sqref="T31">
    <cfRule type="cellIs" dxfId="86" priority="2" operator="equal">
      <formula>10800</formula>
    </cfRule>
  </conditionalFormatting>
  <conditionalFormatting sqref="C5">
    <cfRule type="containsText" dxfId="85" priority="1" operator="containsText" text="Account Name Goes Here">
      <formula>NOT(ISERROR(SEARCH(("Account Name Goes Here"),(C5))))</formula>
    </cfRule>
  </conditionalFormatting>
  <dataValidations count="4">
    <dataValidation type="whole" allowBlank="1" showDropDown="1" showInputMessage="1" showErrorMessage="1" prompt="Enter a number between 0 and 1000000" sqref="K6:K9 M6:M9 R6:R9 T6:T9 W6:W9 Y6:Y9 D6:D12 F6:F12 K13:K16 M13:M16 R16:R19 T16:T19 W16:W19 Y16:Y19 D17:D20 F17:F20 R23:R26 T23:T26 W23:W26 Y23:Y26 D25:D28 F25:F28 K25:K28 M25:M28" xr:uid="{B8C4EB7D-7FAD-4015-85DC-6BC50F268AD9}">
      <formula1>0</formula1>
      <formula2>1000000</formula2>
    </dataValidation>
    <dataValidation type="list" allowBlank="1" showDropDown="1" showErrorMessage="1" sqref="C13" xr:uid="{C5FC1881-2886-402C-B7A9-24F6223D64DE}">
      <formula1>"1.0,2.0,3.0,4.0,5.0,6.0,7.0,8.0,9.0,10.0"</formula1>
    </dataValidation>
    <dataValidation type="list" allowBlank="1" showInputMessage="1" showErrorMessage="1" prompt="Click and enter a value from the list of items" sqref="J6:J9 L6:L9 Q6:Q9 S6:S9 V6:V9 X6:X9 C6:C12 E6:E12 J13:J16 L13:L16 Q16:Q19 S16:S19 V16:V19 X16:X19 C17:C20 E17:E20 Q23:Q26 S23:S26 V23:V26 X23:X26 C25:C28 E25:E28 J25:J28 L25:L28" xr:uid="{DA3F1600-36F5-423A-9483-09010A164D6E}">
      <formula1>"1,2,3,4,5,6,7,8"</formula1>
    </dataValidation>
    <dataValidation type="list" allowBlank="1" showDropDown="1" sqref="C29" xr:uid="{33ED60DA-0B06-4135-A848-91AF9F3B2170}">
      <formula1>"1.0,2.0,3.0,4.0,5.0,6.0,7.0,8.0,9.0,10.0"</formula1>
    </dataValidation>
  </dataValidations>
  <pageMargins left="0" right="0" top="0" bottom="0"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E369-A2BA-47DB-A879-3B22802ADC8D}">
  <sheetPr>
    <tabColor rgb="FF529E36"/>
    <pageSetUpPr fitToPage="1"/>
  </sheetPr>
  <dimension ref="A1:AA1000"/>
  <sheetViews>
    <sheetView showGridLines="0" workbookViewId="0">
      <selection activeCell="C5" sqref="C5:F5"/>
    </sheetView>
  </sheetViews>
  <sheetFormatPr baseColWidth="10" defaultColWidth="11.1640625" defaultRowHeight="15" customHeight="1"/>
  <cols>
    <col min="1" max="1" width="3.5" customWidth="1"/>
    <col min="2" max="2" width="4.6640625" customWidth="1"/>
    <col min="3" max="3" width="3.6640625" customWidth="1"/>
    <col min="4" max="4" width="10.6640625" customWidth="1"/>
    <col min="5" max="5" width="3.6640625" customWidth="1"/>
    <col min="6" max="6" width="11.1640625" bestFit="1" customWidth="1"/>
    <col min="7" max="7" width="5.5" customWidth="1"/>
    <col min="8" max="8" width="4.83203125" customWidth="1"/>
    <col min="9" max="9" width="4.6640625" customWidth="1"/>
    <col min="10" max="10" width="3.6640625" customWidth="1"/>
    <col min="11" max="11" width="10.6640625" customWidth="1"/>
    <col min="12" max="12" width="3.6640625" customWidth="1"/>
    <col min="13" max="13" width="11.1640625" bestFit="1" customWidth="1"/>
    <col min="14" max="14" width="6.1640625" customWidth="1"/>
    <col min="15" max="15" width="5.5" customWidth="1"/>
    <col min="16" max="16" width="4.6640625" customWidth="1"/>
    <col min="17" max="17" width="3.6640625" customWidth="1"/>
    <col min="18" max="18" width="10.6640625" customWidth="1"/>
    <col min="19" max="19" width="4.5" customWidth="1"/>
    <col min="20" max="20" width="11.1640625" bestFit="1" customWidth="1"/>
    <col min="21" max="21" width="4.6640625" customWidth="1"/>
    <col min="22" max="22" width="3.6640625" customWidth="1"/>
    <col min="23" max="23" width="10.6640625" customWidth="1"/>
    <col min="24" max="24" width="3.6640625" customWidth="1"/>
    <col min="25" max="25" width="10.6640625" customWidth="1"/>
    <col min="26" max="26" width="5" bestFit="1" customWidth="1"/>
    <col min="27" max="27" width="3.6640625" customWidth="1"/>
  </cols>
  <sheetData>
    <row r="1" spans="1:27" ht="16.5" customHeight="1" thickBot="1">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thickTop="1" thickBot="1">
      <c r="A2" s="34"/>
      <c r="B2" s="96"/>
      <c r="C2" s="97"/>
      <c r="D2" s="98"/>
      <c r="E2" s="99"/>
      <c r="F2" s="98"/>
      <c r="G2" s="99"/>
      <c r="H2" s="34"/>
      <c r="I2" s="35"/>
      <c r="J2" s="36"/>
      <c r="K2" s="37"/>
      <c r="L2" s="37"/>
      <c r="M2" s="37"/>
      <c r="N2" s="38"/>
      <c r="O2" s="130"/>
      <c r="P2" s="100"/>
      <c r="Q2" s="101"/>
      <c r="R2" s="102"/>
      <c r="S2" s="102"/>
      <c r="T2" s="102"/>
      <c r="U2" s="102"/>
      <c r="V2" s="102"/>
      <c r="W2" s="102"/>
      <c r="X2" s="102"/>
      <c r="Y2" s="131"/>
      <c r="Z2" s="103"/>
      <c r="AA2" s="34"/>
    </row>
    <row r="3" spans="1:27" ht="16.5" customHeight="1" thickTop="1">
      <c r="A3" s="34"/>
      <c r="B3" s="39"/>
      <c r="C3" s="40"/>
      <c r="D3" s="41"/>
      <c r="E3" s="40"/>
      <c r="F3" s="40"/>
      <c r="G3" s="42"/>
      <c r="H3" s="34"/>
      <c r="I3" s="43"/>
      <c r="J3" s="44"/>
      <c r="K3" s="45"/>
      <c r="L3" s="44"/>
      <c r="M3" s="44"/>
      <c r="N3" s="46"/>
      <c r="O3" s="34"/>
      <c r="P3" s="104"/>
      <c r="Q3" s="105"/>
      <c r="R3" s="106"/>
      <c r="S3" s="105"/>
      <c r="T3" s="105"/>
      <c r="U3" s="105"/>
      <c r="V3" s="105"/>
      <c r="W3" s="105"/>
      <c r="X3" s="105"/>
      <c r="Y3" s="132"/>
      <c r="Z3" s="107"/>
      <c r="AA3" s="34"/>
    </row>
    <row r="4" spans="1:27" ht="16.5" customHeight="1">
      <c r="A4" s="34"/>
      <c r="B4" s="47"/>
      <c r="C4" s="48"/>
      <c r="D4" s="49"/>
      <c r="E4" s="48"/>
      <c r="F4" s="48"/>
      <c r="G4" s="50"/>
      <c r="H4" s="34"/>
      <c r="I4" s="51"/>
      <c r="J4" s="48"/>
      <c r="K4" s="49"/>
      <c r="L4" s="48"/>
      <c r="M4" s="48"/>
      <c r="N4" s="52"/>
      <c r="O4" s="34"/>
      <c r="P4" s="108"/>
      <c r="Q4" s="48"/>
      <c r="R4" s="49"/>
      <c r="S4" s="48"/>
      <c r="T4" s="48"/>
      <c r="U4" s="48"/>
      <c r="V4" s="48"/>
      <c r="W4" s="48"/>
      <c r="X4" s="48"/>
      <c r="Y4" s="48"/>
      <c r="Z4" s="109"/>
      <c r="AA4" s="34"/>
    </row>
    <row r="5" spans="1:27" ht="16.5" customHeight="1" thickBot="1">
      <c r="A5" s="34"/>
      <c r="B5" s="47"/>
      <c r="C5" s="339" t="s">
        <v>26</v>
      </c>
      <c r="D5" s="339"/>
      <c r="E5" s="339"/>
      <c r="F5" s="339"/>
      <c r="G5" s="50"/>
      <c r="H5" s="34"/>
      <c r="I5" s="51"/>
      <c r="J5" s="352" t="s">
        <v>26</v>
      </c>
      <c r="K5" s="340"/>
      <c r="L5" s="340"/>
      <c r="M5" s="340"/>
      <c r="N5" s="52"/>
      <c r="O5" s="34"/>
      <c r="P5" s="108"/>
      <c r="Q5" s="350" t="s">
        <v>26</v>
      </c>
      <c r="R5" s="351"/>
      <c r="S5" s="351"/>
      <c r="T5" s="351"/>
      <c r="U5" s="48"/>
      <c r="V5" s="350" t="s">
        <v>26</v>
      </c>
      <c r="W5" s="351"/>
      <c r="X5" s="351"/>
      <c r="Y5" s="351"/>
      <c r="Z5" s="109"/>
      <c r="AA5" s="34"/>
    </row>
    <row r="6" spans="1:27" ht="16.5" customHeight="1">
      <c r="A6" s="34"/>
      <c r="B6" s="53" t="b">
        <f t="shared" ref="B6:B12" si="0">AND(ISBLANK(C6),NOT(ISBLANK(D6)))</f>
        <v>0</v>
      </c>
      <c r="C6" s="210"/>
      <c r="D6" s="253"/>
      <c r="E6" s="254"/>
      <c r="F6" s="234"/>
      <c r="G6" s="133" t="b">
        <f t="shared" ref="G6:G12" si="1">AND(ISBLANK(E6),NOT(ISBLANK(F6)))</f>
        <v>0</v>
      </c>
      <c r="H6" s="34"/>
      <c r="I6" s="56" t="b">
        <f t="shared" ref="I6:I9" si="2">AND(ISBLANK(J6),NOT(ISBLANK(K6)))</f>
        <v>0</v>
      </c>
      <c r="J6" s="230"/>
      <c r="K6" s="284"/>
      <c r="L6" s="285"/>
      <c r="M6" s="316"/>
      <c r="N6" s="134" t="b">
        <f t="shared" ref="N6:N9" si="3">AND(ISBLANK(L6),NOT(ISBLANK(M6)))</f>
        <v>0</v>
      </c>
      <c r="O6" s="135" t="b">
        <f t="shared" ref="O6:O9" si="4">AND(ISBLANK(S6),NOT(ISBLANK(T6)))</f>
        <v>0</v>
      </c>
      <c r="P6" s="110" t="b">
        <f t="shared" ref="P6:P9" si="5">AND(ISBLANK(Q6),NOT(ISBLANK(R6)))</f>
        <v>0</v>
      </c>
      <c r="Q6" s="224"/>
      <c r="R6" s="263"/>
      <c r="S6" s="264"/>
      <c r="T6" s="225"/>
      <c r="U6" s="111" t="b">
        <f t="shared" ref="U6:U9" si="6">AND(ISBLANK(V6),NOT(ISBLANK(W6)))</f>
        <v>0</v>
      </c>
      <c r="V6" s="224"/>
      <c r="W6" s="263"/>
      <c r="X6" s="264"/>
      <c r="Y6" s="225"/>
      <c r="Z6" s="136" t="b">
        <f t="shared" ref="Z6:Z9" si="7">AND(ISBLANK(X6),NOT(ISBLANK(Y6)))</f>
        <v>0</v>
      </c>
      <c r="AA6" s="34"/>
    </row>
    <row r="7" spans="1:27" ht="16.5" customHeight="1">
      <c r="A7" s="34"/>
      <c r="B7" s="53" t="b">
        <f t="shared" si="0"/>
        <v>0</v>
      </c>
      <c r="C7" s="217"/>
      <c r="D7" s="255"/>
      <c r="E7" s="256"/>
      <c r="F7" s="216"/>
      <c r="G7" s="133" t="b">
        <f t="shared" si="1"/>
        <v>0</v>
      </c>
      <c r="H7" s="34"/>
      <c r="I7" s="56" t="b">
        <f t="shared" si="2"/>
        <v>0</v>
      </c>
      <c r="J7" s="231"/>
      <c r="K7" s="317"/>
      <c r="L7" s="289"/>
      <c r="M7" s="223"/>
      <c r="N7" s="134" t="b">
        <f t="shared" si="3"/>
        <v>0</v>
      </c>
      <c r="O7" s="135" t="b">
        <f t="shared" si="4"/>
        <v>0</v>
      </c>
      <c r="P7" s="110" t="b">
        <f t="shared" si="5"/>
        <v>0</v>
      </c>
      <c r="Q7" s="226"/>
      <c r="R7" s="265"/>
      <c r="S7" s="266"/>
      <c r="T7" s="227"/>
      <c r="U7" s="111" t="b">
        <f t="shared" si="6"/>
        <v>0</v>
      </c>
      <c r="V7" s="226"/>
      <c r="W7" s="265"/>
      <c r="X7" s="266"/>
      <c r="Y7" s="227"/>
      <c r="Z7" s="136" t="b">
        <f t="shared" si="7"/>
        <v>0</v>
      </c>
      <c r="AA7" s="34"/>
    </row>
    <row r="8" spans="1:27" ht="16.5" customHeight="1">
      <c r="A8" s="34"/>
      <c r="B8" s="53" t="b">
        <f t="shared" si="0"/>
        <v>0</v>
      </c>
      <c r="C8" s="212"/>
      <c r="D8" s="274"/>
      <c r="E8" s="256"/>
      <c r="F8" s="216"/>
      <c r="G8" s="133" t="b">
        <f t="shared" si="1"/>
        <v>0</v>
      </c>
      <c r="H8" s="34"/>
      <c r="I8" s="56" t="b">
        <f t="shared" si="2"/>
        <v>0</v>
      </c>
      <c r="J8" s="231"/>
      <c r="K8" s="317"/>
      <c r="L8" s="289"/>
      <c r="M8" s="223"/>
      <c r="N8" s="134" t="b">
        <f t="shared" si="3"/>
        <v>0</v>
      </c>
      <c r="O8" s="135" t="b">
        <f t="shared" si="4"/>
        <v>0</v>
      </c>
      <c r="P8" s="110" t="b">
        <f t="shared" si="5"/>
        <v>0</v>
      </c>
      <c r="Q8" s="226"/>
      <c r="R8" s="265"/>
      <c r="S8" s="266"/>
      <c r="T8" s="227"/>
      <c r="U8" s="111" t="b">
        <f t="shared" si="6"/>
        <v>0</v>
      </c>
      <c r="V8" s="226"/>
      <c r="W8" s="265"/>
      <c r="X8" s="266"/>
      <c r="Y8" s="227"/>
      <c r="Z8" s="136" t="b">
        <f t="shared" si="7"/>
        <v>0</v>
      </c>
      <c r="AA8" s="34"/>
    </row>
    <row r="9" spans="1:27" ht="16.5" customHeight="1">
      <c r="A9" s="34"/>
      <c r="B9" s="53" t="b">
        <f t="shared" si="0"/>
        <v>0</v>
      </c>
      <c r="C9" s="217"/>
      <c r="D9" s="257"/>
      <c r="E9" s="256"/>
      <c r="F9" s="216"/>
      <c r="G9" s="133" t="b">
        <f t="shared" si="1"/>
        <v>0</v>
      </c>
      <c r="H9" s="34"/>
      <c r="I9" s="56" t="b">
        <f t="shared" si="2"/>
        <v>0</v>
      </c>
      <c r="J9" s="231"/>
      <c r="K9" s="317"/>
      <c r="L9" s="289"/>
      <c r="M9" s="223"/>
      <c r="N9" s="134" t="b">
        <f t="shared" si="3"/>
        <v>0</v>
      </c>
      <c r="O9" s="135" t="b">
        <f t="shared" si="4"/>
        <v>0</v>
      </c>
      <c r="P9" s="110" t="b">
        <f t="shared" si="5"/>
        <v>0</v>
      </c>
      <c r="Q9" s="226"/>
      <c r="R9" s="265"/>
      <c r="S9" s="266"/>
      <c r="T9" s="227"/>
      <c r="U9" s="111" t="b">
        <f t="shared" si="6"/>
        <v>0</v>
      </c>
      <c r="V9" s="226"/>
      <c r="W9" s="265"/>
      <c r="X9" s="266"/>
      <c r="Y9" s="227"/>
      <c r="Z9" s="136" t="b">
        <f t="shared" si="7"/>
        <v>0</v>
      </c>
      <c r="AA9" s="34"/>
    </row>
    <row r="10" spans="1:27" ht="16.5" customHeight="1">
      <c r="A10" s="34"/>
      <c r="B10" s="53" t="b">
        <f t="shared" si="0"/>
        <v>0</v>
      </c>
      <c r="C10" s="212"/>
      <c r="D10" s="257"/>
      <c r="E10" s="256"/>
      <c r="F10" s="216"/>
      <c r="G10" s="133" t="b">
        <f t="shared" si="1"/>
        <v>0</v>
      </c>
      <c r="H10" s="34"/>
      <c r="I10" s="51"/>
      <c r="J10" s="59"/>
      <c r="K10" s="137">
        <f>IF(K11&gt;M11,K11-M11,)</f>
        <v>0</v>
      </c>
      <c r="L10" s="59"/>
      <c r="M10" s="138">
        <f>IF(M11&gt;K11,M11-K11,IF(K11=M11,0,))</f>
        <v>0</v>
      </c>
      <c r="N10" s="52"/>
      <c r="O10" s="34"/>
      <c r="P10" s="108"/>
      <c r="Q10" s="79"/>
      <c r="R10" s="139">
        <f>IF(R11&gt;T11,R11-T11,)</f>
        <v>0</v>
      </c>
      <c r="S10" s="79"/>
      <c r="T10" s="140">
        <f>IF(T11&gt;R11,T11-R11,IF(R11=T11,0,""))</f>
        <v>0</v>
      </c>
      <c r="U10" s="48"/>
      <c r="V10" s="79"/>
      <c r="W10" s="139">
        <f>IF(W11&gt;Y11,W11-Y11,)</f>
        <v>0</v>
      </c>
      <c r="X10" s="79"/>
      <c r="Y10" s="140">
        <f>IF(Y11&gt;W11,Y11-W11,IF(W11=Y11,0,""))</f>
        <v>0</v>
      </c>
      <c r="Z10" s="109"/>
      <c r="AA10" s="34"/>
    </row>
    <row r="11" spans="1:27" ht="16.5" customHeight="1">
      <c r="A11" s="34"/>
      <c r="B11" s="53" t="b">
        <f t="shared" si="0"/>
        <v>0</v>
      </c>
      <c r="C11" s="217"/>
      <c r="D11" s="282"/>
      <c r="E11" s="256"/>
      <c r="F11" s="216"/>
      <c r="G11" s="133" t="b">
        <f t="shared" si="1"/>
        <v>0</v>
      </c>
      <c r="H11" s="34"/>
      <c r="I11" s="51"/>
      <c r="J11" s="48"/>
      <c r="K11" s="141">
        <f>SUM(K6:K9)</f>
        <v>0</v>
      </c>
      <c r="L11" s="142"/>
      <c r="M11" s="143">
        <f>SUM(M6:M9)</f>
        <v>0</v>
      </c>
      <c r="N11" s="52"/>
      <c r="O11" s="34"/>
      <c r="P11" s="108"/>
      <c r="Q11" s="48"/>
      <c r="R11" s="141">
        <f>SUM(R6:R9)</f>
        <v>0</v>
      </c>
      <c r="S11" s="142"/>
      <c r="T11" s="143">
        <f>SUM(T6:T9)</f>
        <v>0</v>
      </c>
      <c r="U11" s="48"/>
      <c r="V11" s="48"/>
      <c r="W11" s="141">
        <f>SUM(W6:W9)</f>
        <v>0</v>
      </c>
      <c r="X11" s="142"/>
      <c r="Y11" s="143">
        <f>SUM(Y6:Y9)</f>
        <v>0</v>
      </c>
      <c r="Z11" s="109"/>
      <c r="AA11" s="34"/>
    </row>
    <row r="12" spans="1:27" ht="16.5" customHeight="1" thickBot="1">
      <c r="A12" s="34"/>
      <c r="B12" s="53" t="b">
        <f t="shared" si="0"/>
        <v>0</v>
      </c>
      <c r="C12" s="217"/>
      <c r="D12" s="282"/>
      <c r="E12" s="276"/>
      <c r="F12" s="216"/>
      <c r="G12" s="133" t="b">
        <f t="shared" si="1"/>
        <v>0</v>
      </c>
      <c r="H12" s="34"/>
      <c r="I12" s="51"/>
      <c r="J12" s="352" t="s">
        <v>26</v>
      </c>
      <c r="K12" s="340"/>
      <c r="L12" s="340"/>
      <c r="M12" s="340"/>
      <c r="N12" s="52"/>
      <c r="O12" s="34"/>
      <c r="P12" s="112"/>
      <c r="Q12" s="113"/>
      <c r="R12" s="114"/>
      <c r="S12" s="114"/>
      <c r="T12" s="114"/>
      <c r="U12" s="115"/>
      <c r="V12" s="72"/>
      <c r="W12" s="72"/>
      <c r="X12" s="72"/>
      <c r="Y12" s="72"/>
      <c r="Z12" s="107"/>
      <c r="AA12" s="34"/>
    </row>
    <row r="13" spans="1:27" ht="16.5" customHeight="1">
      <c r="A13" s="34"/>
      <c r="B13" s="47"/>
      <c r="C13" s="58"/>
      <c r="D13" s="144">
        <f>IF(D14&gt;F14,D14-F14,IF(D14=F14,0,))</f>
        <v>0</v>
      </c>
      <c r="E13" s="200"/>
      <c r="F13" s="201">
        <f>IF(F14&gt;D14,F14-D14,)</f>
        <v>0</v>
      </c>
      <c r="G13" s="50"/>
      <c r="H13" s="34"/>
      <c r="I13" s="56" t="b">
        <f t="shared" ref="I13:I16" si="8">AND(ISBLANK(J13),NOT(ISBLANK(K13)))</f>
        <v>0</v>
      </c>
      <c r="J13" s="230"/>
      <c r="K13" s="284"/>
      <c r="L13" s="285"/>
      <c r="M13" s="316"/>
      <c r="N13" s="134" t="b">
        <f t="shared" ref="N13:N16" si="9">AND(ISBLANK(L13),NOT(ISBLANK(M13)))</f>
        <v>0</v>
      </c>
      <c r="O13" s="34"/>
      <c r="P13" s="116"/>
      <c r="Q13" s="72"/>
      <c r="R13" s="72"/>
      <c r="S13" s="72"/>
      <c r="T13" s="72"/>
      <c r="U13" s="72"/>
      <c r="V13" s="72"/>
      <c r="W13" s="72"/>
      <c r="X13" s="72"/>
      <c r="Y13" s="72"/>
      <c r="Z13" s="107"/>
      <c r="AA13" s="34"/>
    </row>
    <row r="14" spans="1:27" ht="16.5" customHeight="1">
      <c r="A14" s="34"/>
      <c r="B14" s="47"/>
      <c r="C14" s="48"/>
      <c r="D14" s="141">
        <f>SUM(D6:D12)</f>
        <v>0</v>
      </c>
      <c r="E14" s="142"/>
      <c r="F14" s="143">
        <f>SUM(F6:F12)</f>
        <v>0</v>
      </c>
      <c r="G14" s="50"/>
      <c r="H14" s="34"/>
      <c r="I14" s="56" t="b">
        <f t="shared" si="8"/>
        <v>0</v>
      </c>
      <c r="J14" s="231"/>
      <c r="K14" s="317"/>
      <c r="L14" s="289"/>
      <c r="M14" s="223"/>
      <c r="N14" s="134" t="b">
        <f t="shared" si="9"/>
        <v>0</v>
      </c>
      <c r="O14" s="34"/>
      <c r="P14" s="108"/>
      <c r="Q14" s="48"/>
      <c r="R14" s="48"/>
      <c r="S14" s="48"/>
      <c r="T14" s="48"/>
      <c r="U14" s="48"/>
      <c r="V14" s="48"/>
      <c r="W14" s="48"/>
      <c r="X14" s="48"/>
      <c r="Y14" s="48"/>
      <c r="Z14" s="109"/>
      <c r="AA14" s="34"/>
    </row>
    <row r="15" spans="1:27" ht="16.5" customHeight="1" thickBot="1">
      <c r="A15" s="34"/>
      <c r="B15" s="47"/>
      <c r="C15" s="48"/>
      <c r="D15" s="48"/>
      <c r="E15" s="48"/>
      <c r="F15" s="48"/>
      <c r="G15" s="50"/>
      <c r="H15" s="34"/>
      <c r="I15" s="56" t="b">
        <f t="shared" si="8"/>
        <v>0</v>
      </c>
      <c r="J15" s="231"/>
      <c r="K15" s="317"/>
      <c r="L15" s="289"/>
      <c r="M15" s="223"/>
      <c r="N15" s="134" t="b">
        <f t="shared" si="9"/>
        <v>0</v>
      </c>
      <c r="O15" s="34"/>
      <c r="P15" s="108"/>
      <c r="Q15" s="350" t="s">
        <v>26</v>
      </c>
      <c r="R15" s="351"/>
      <c r="S15" s="351"/>
      <c r="T15" s="351"/>
      <c r="U15" s="48"/>
      <c r="V15" s="350" t="s">
        <v>26</v>
      </c>
      <c r="W15" s="351"/>
      <c r="X15" s="351"/>
      <c r="Y15" s="351"/>
      <c r="Z15" s="109"/>
      <c r="AA15" s="34"/>
    </row>
    <row r="16" spans="1:27" ht="16.5" customHeight="1" thickBot="1">
      <c r="A16" s="34"/>
      <c r="B16" s="47"/>
      <c r="C16" s="339" t="s">
        <v>26</v>
      </c>
      <c r="D16" s="340"/>
      <c r="E16" s="340"/>
      <c r="F16" s="340"/>
      <c r="G16" s="50"/>
      <c r="H16" s="34"/>
      <c r="I16" s="56" t="b">
        <f t="shared" si="8"/>
        <v>0</v>
      </c>
      <c r="J16" s="222"/>
      <c r="K16" s="318"/>
      <c r="L16" s="289"/>
      <c r="M16" s="223"/>
      <c r="N16" s="134" t="b">
        <f t="shared" si="9"/>
        <v>0</v>
      </c>
      <c r="O16" s="135" t="b">
        <f t="shared" ref="O16:O19" si="10">AND(ISBLANK(S16),NOT(ISBLANK(T16)))</f>
        <v>0</v>
      </c>
      <c r="P16" s="110" t="b">
        <f t="shared" ref="P16:P19" si="11">AND(ISBLANK(Q16),NOT(ISBLANK(R16)))</f>
        <v>0</v>
      </c>
      <c r="Q16" s="224"/>
      <c r="R16" s="263"/>
      <c r="S16" s="270"/>
      <c r="T16" s="233"/>
      <c r="U16" s="111" t="b">
        <f t="shared" ref="U16:U19" si="12">AND(ISBLANK(V16),NOT(ISBLANK(W16)))</f>
        <v>0</v>
      </c>
      <c r="V16" s="224"/>
      <c r="W16" s="263"/>
      <c r="X16" s="264"/>
      <c r="Y16" s="225"/>
      <c r="Z16" s="136" t="b">
        <f t="shared" ref="Z16:Z19" si="13">AND(ISBLANK(X16),NOT(ISBLANK(Y16)))</f>
        <v>0</v>
      </c>
      <c r="AA16" s="34"/>
    </row>
    <row r="17" spans="1:27" ht="16.5" customHeight="1">
      <c r="A17" s="34"/>
      <c r="B17" s="53" t="b">
        <f t="shared" ref="B17:B20" si="14">AND(ISBLANK(C17),NOT(ISBLANK(D17)))</f>
        <v>0</v>
      </c>
      <c r="C17" s="278"/>
      <c r="D17" s="274"/>
      <c r="E17" s="279"/>
      <c r="F17" s="234"/>
      <c r="G17" s="133" t="b">
        <f t="shared" ref="G17:G20" si="15">AND(ISBLANK(E17),NOT(ISBLANK(F17)))</f>
        <v>0</v>
      </c>
      <c r="H17" s="34"/>
      <c r="I17" s="51"/>
      <c r="J17" s="59"/>
      <c r="K17" s="137">
        <f>IF(K18&gt;M18,K18-M18,)</f>
        <v>0</v>
      </c>
      <c r="L17" s="59"/>
      <c r="M17" s="138">
        <f>IF(M18&gt;K18,M18-K18,IF(K18=M18,0,))</f>
        <v>0</v>
      </c>
      <c r="N17" s="52"/>
      <c r="O17" s="135" t="b">
        <f t="shared" si="10"/>
        <v>0</v>
      </c>
      <c r="P17" s="110" t="b">
        <f t="shared" si="11"/>
        <v>0</v>
      </c>
      <c r="Q17" s="226"/>
      <c r="R17" s="265"/>
      <c r="S17" s="266"/>
      <c r="T17" s="227"/>
      <c r="U17" s="111" t="b">
        <f t="shared" si="12"/>
        <v>0</v>
      </c>
      <c r="V17" s="226"/>
      <c r="W17" s="265"/>
      <c r="X17" s="266"/>
      <c r="Y17" s="227"/>
      <c r="Z17" s="136" t="b">
        <f t="shared" si="13"/>
        <v>0</v>
      </c>
      <c r="AA17" s="34"/>
    </row>
    <row r="18" spans="1:27" ht="16.5" customHeight="1">
      <c r="A18" s="34"/>
      <c r="B18" s="53" t="b">
        <f t="shared" si="14"/>
        <v>0</v>
      </c>
      <c r="C18" s="214"/>
      <c r="D18" s="257"/>
      <c r="E18" s="256"/>
      <c r="F18" s="216"/>
      <c r="G18" s="133" t="b">
        <f t="shared" si="15"/>
        <v>0</v>
      </c>
      <c r="H18" s="34"/>
      <c r="I18" s="51"/>
      <c r="J18" s="48"/>
      <c r="K18" s="141">
        <f>SUM(K13:K16)</f>
        <v>0</v>
      </c>
      <c r="L18" s="142"/>
      <c r="M18" s="143">
        <f>SUM(M13:M16)</f>
        <v>0</v>
      </c>
      <c r="N18" s="52"/>
      <c r="O18" s="135" t="b">
        <f t="shared" si="10"/>
        <v>0</v>
      </c>
      <c r="P18" s="110" t="b">
        <f t="shared" si="11"/>
        <v>0</v>
      </c>
      <c r="Q18" s="238"/>
      <c r="R18" s="267"/>
      <c r="S18" s="266"/>
      <c r="T18" s="227"/>
      <c r="U18" s="111" t="b">
        <f t="shared" si="12"/>
        <v>0</v>
      </c>
      <c r="V18" s="226"/>
      <c r="W18" s="265"/>
      <c r="X18" s="266"/>
      <c r="Y18" s="227"/>
      <c r="Z18" s="136" t="b">
        <f t="shared" si="13"/>
        <v>0</v>
      </c>
      <c r="AA18" s="34"/>
    </row>
    <row r="19" spans="1:27" ht="16.5" customHeight="1" thickBot="1">
      <c r="A19" s="34"/>
      <c r="B19" s="53" t="b">
        <f t="shared" si="14"/>
        <v>0</v>
      </c>
      <c r="C19" s="217"/>
      <c r="D19" s="257"/>
      <c r="E19" s="276"/>
      <c r="F19" s="216"/>
      <c r="G19" s="133" t="b">
        <f t="shared" si="15"/>
        <v>0</v>
      </c>
      <c r="H19" s="34"/>
      <c r="I19" s="64"/>
      <c r="J19" s="65"/>
      <c r="K19" s="65"/>
      <c r="L19" s="65"/>
      <c r="M19" s="65"/>
      <c r="N19" s="66"/>
      <c r="O19" s="135" t="b">
        <f t="shared" si="10"/>
        <v>0</v>
      </c>
      <c r="P19" s="110" t="b">
        <f t="shared" si="11"/>
        <v>0</v>
      </c>
      <c r="Q19" s="226"/>
      <c r="R19" s="265"/>
      <c r="S19" s="266"/>
      <c r="T19" s="227"/>
      <c r="U19" s="111" t="b">
        <f t="shared" si="12"/>
        <v>0</v>
      </c>
      <c r="V19" s="238"/>
      <c r="W19" s="271"/>
      <c r="X19" s="266"/>
      <c r="Y19" s="227"/>
      <c r="Z19" s="136" t="b">
        <f t="shared" si="13"/>
        <v>0</v>
      </c>
      <c r="AA19" s="34"/>
    </row>
    <row r="20" spans="1:27" ht="16.5" customHeight="1" thickTop="1" thickBot="1">
      <c r="A20" s="34"/>
      <c r="B20" s="53" t="b">
        <f t="shared" si="14"/>
        <v>0</v>
      </c>
      <c r="C20" s="217"/>
      <c r="D20" s="257"/>
      <c r="E20" s="277"/>
      <c r="F20" s="216"/>
      <c r="G20" s="133" t="b">
        <f t="shared" si="15"/>
        <v>0</v>
      </c>
      <c r="H20" s="34"/>
      <c r="I20" s="48"/>
      <c r="J20" s="48"/>
      <c r="K20" s="48"/>
      <c r="L20" s="48"/>
      <c r="M20" s="48"/>
      <c r="N20" s="48"/>
      <c r="O20" s="34"/>
      <c r="P20" s="108"/>
      <c r="Q20" s="79"/>
      <c r="R20" s="139">
        <f>IF(R21&gt;T21,R21-T21,IF(R21=T21,0,""))</f>
        <v>0</v>
      </c>
      <c r="S20" s="79"/>
      <c r="T20" s="140">
        <f>IF(T21&gt;R21,T21-R21,)</f>
        <v>0</v>
      </c>
      <c r="U20" s="48"/>
      <c r="V20" s="191"/>
      <c r="W20" s="139">
        <f>IF(W21&gt;Y21,W21-Y21,IF(W21=Y21,0,""))</f>
        <v>0</v>
      </c>
      <c r="X20" s="79"/>
      <c r="Y20" s="140">
        <f>IF(Y21&gt;W21,Y21-W21,)</f>
        <v>0</v>
      </c>
      <c r="Z20" s="109"/>
      <c r="AA20" s="34"/>
    </row>
    <row r="21" spans="1:27" ht="16.5" customHeight="1" thickTop="1">
      <c r="A21" s="34"/>
      <c r="B21" s="47"/>
      <c r="C21" s="58"/>
      <c r="D21" s="144">
        <f>IF(D22&gt;F22,D22-F22,IF(D22=F22,0,))</f>
        <v>0</v>
      </c>
      <c r="E21" s="200"/>
      <c r="F21" s="145">
        <f>IF(F22&gt;D22,F22-D22,)</f>
        <v>0</v>
      </c>
      <c r="G21" s="50"/>
      <c r="H21" s="34"/>
      <c r="I21" s="67"/>
      <c r="J21" s="68"/>
      <c r="K21" s="69"/>
      <c r="L21" s="69"/>
      <c r="M21" s="69"/>
      <c r="N21" s="70"/>
      <c r="O21" s="34"/>
      <c r="P21" s="108"/>
      <c r="Q21" s="48"/>
      <c r="R21" s="141">
        <f>SUM(R16:R19)</f>
        <v>0</v>
      </c>
      <c r="S21" s="142"/>
      <c r="T21" s="141">
        <f>SUM(T16:T19)</f>
        <v>0</v>
      </c>
      <c r="U21" s="48"/>
      <c r="V21" s="48"/>
      <c r="W21" s="141">
        <f>SUM(W16:W19)</f>
        <v>0</v>
      </c>
      <c r="X21" s="142"/>
      <c r="Y21" s="141">
        <f>SUM(Y16:Y19)</f>
        <v>0</v>
      </c>
      <c r="Z21" s="109"/>
      <c r="AA21" s="34"/>
    </row>
    <row r="22" spans="1:27" ht="16.5" customHeight="1" thickBot="1">
      <c r="A22" s="34"/>
      <c r="B22" s="47"/>
      <c r="C22" s="48"/>
      <c r="D22" s="141">
        <f>SUM(D17:D20)</f>
        <v>0</v>
      </c>
      <c r="E22" s="142"/>
      <c r="F22" s="143">
        <f>SUM(F17:F20)</f>
        <v>0</v>
      </c>
      <c r="G22" s="50"/>
      <c r="H22" s="34"/>
      <c r="I22" s="71"/>
      <c r="J22" s="72"/>
      <c r="K22" s="73"/>
      <c r="L22" s="72"/>
      <c r="M22" s="72"/>
      <c r="N22" s="74"/>
      <c r="O22" s="34"/>
      <c r="P22" s="108"/>
      <c r="Q22" s="350" t="s">
        <v>26</v>
      </c>
      <c r="R22" s="351"/>
      <c r="S22" s="351"/>
      <c r="T22" s="351"/>
      <c r="U22" s="48"/>
      <c r="V22" s="350" t="s">
        <v>26</v>
      </c>
      <c r="W22" s="351"/>
      <c r="X22" s="351"/>
      <c r="Y22" s="351"/>
      <c r="Z22" s="109"/>
      <c r="AA22" s="34"/>
    </row>
    <row r="23" spans="1:27" ht="16.5" customHeight="1">
      <c r="A23" s="34"/>
      <c r="B23" s="47"/>
      <c r="C23" s="48"/>
      <c r="D23" s="48"/>
      <c r="E23" s="48"/>
      <c r="F23" s="48"/>
      <c r="G23" s="50"/>
      <c r="H23" s="34"/>
      <c r="I23" s="75"/>
      <c r="J23" s="48"/>
      <c r="K23" s="49"/>
      <c r="L23" s="48"/>
      <c r="M23" s="48"/>
      <c r="N23" s="76"/>
      <c r="O23" s="135" t="b">
        <f t="shared" ref="O23:O26" si="16">AND(ISBLANK(S23),NOT(ISBLANK(T23)))</f>
        <v>0</v>
      </c>
      <c r="P23" s="110" t="b">
        <f t="shared" ref="P23:P26" si="17">AND(ISBLANK(Q23),NOT(ISBLANK(R23)))</f>
        <v>0</v>
      </c>
      <c r="Q23" s="224"/>
      <c r="R23" s="263"/>
      <c r="S23" s="264"/>
      <c r="T23" s="225"/>
      <c r="U23" s="111" t="b">
        <f t="shared" ref="U23:U26" si="18">AND(ISBLANK(V23),NOT(ISBLANK(W23)))</f>
        <v>0</v>
      </c>
      <c r="V23" s="224"/>
      <c r="W23" s="267"/>
      <c r="X23" s="264"/>
      <c r="Y23" s="225"/>
      <c r="Z23" s="136" t="b">
        <f t="shared" ref="Z23:Z26" si="19">AND(ISBLANK(X23),NOT(ISBLANK(Y23)))</f>
        <v>0</v>
      </c>
      <c r="AA23" s="34"/>
    </row>
    <row r="24" spans="1:27" ht="16.5" customHeight="1" thickBot="1">
      <c r="A24" s="34"/>
      <c r="B24" s="47"/>
      <c r="C24" s="339" t="s">
        <v>26</v>
      </c>
      <c r="D24" s="340"/>
      <c r="E24" s="340"/>
      <c r="F24" s="340"/>
      <c r="G24" s="50"/>
      <c r="H24" s="34"/>
      <c r="I24" s="75"/>
      <c r="J24" s="341" t="s">
        <v>26</v>
      </c>
      <c r="K24" s="340"/>
      <c r="L24" s="340"/>
      <c r="M24" s="340"/>
      <c r="N24" s="76"/>
      <c r="O24" s="135" t="b">
        <f t="shared" si="16"/>
        <v>0</v>
      </c>
      <c r="P24" s="110" t="b">
        <f t="shared" si="17"/>
        <v>0</v>
      </c>
      <c r="Q24" s="226"/>
      <c r="R24" s="265"/>
      <c r="S24" s="266"/>
      <c r="T24" s="227"/>
      <c r="U24" s="111" t="b">
        <f t="shared" si="18"/>
        <v>0</v>
      </c>
      <c r="V24" s="226"/>
      <c r="W24" s="271"/>
      <c r="X24" s="266"/>
      <c r="Y24" s="227"/>
      <c r="Z24" s="136" t="b">
        <f t="shared" si="19"/>
        <v>0</v>
      </c>
      <c r="AA24" s="34"/>
    </row>
    <row r="25" spans="1:27" ht="16.5" customHeight="1">
      <c r="A25" s="34"/>
      <c r="B25" s="53" t="b">
        <f t="shared" ref="B25:B28" si="20">AND(ISBLANK(C25),NOT(ISBLANK(D25)))</f>
        <v>0</v>
      </c>
      <c r="C25" s="273"/>
      <c r="D25" s="274"/>
      <c r="E25" s="279"/>
      <c r="F25" s="234"/>
      <c r="G25" s="133" t="b">
        <f t="shared" ref="G25:G28" si="21">AND(ISBLANK(E25),NOT(ISBLANK(F25)))</f>
        <v>0</v>
      </c>
      <c r="H25" s="34"/>
      <c r="I25" s="77" t="b">
        <f t="shared" ref="I25:I28" si="22">AND(ISBLANK(J25),NOT(ISBLANK(K25)))</f>
        <v>0</v>
      </c>
      <c r="J25" s="302"/>
      <c r="K25" s="269"/>
      <c r="L25" s="270"/>
      <c r="M25" s="233"/>
      <c r="N25" s="146" t="b">
        <f t="shared" ref="N25:N28" si="23">AND(ISBLANK(L25),NOT(ISBLANK(M25)))</f>
        <v>0</v>
      </c>
      <c r="O25" s="135" t="b">
        <f t="shared" si="16"/>
        <v>0</v>
      </c>
      <c r="P25" s="110" t="b">
        <f t="shared" si="17"/>
        <v>0</v>
      </c>
      <c r="Q25" s="226"/>
      <c r="R25" s="265"/>
      <c r="S25" s="266"/>
      <c r="T25" s="227"/>
      <c r="U25" s="111" t="b">
        <f t="shared" si="18"/>
        <v>0</v>
      </c>
      <c r="V25" s="226"/>
      <c r="W25" s="265"/>
      <c r="X25" s="266"/>
      <c r="Y25" s="227"/>
      <c r="Z25" s="136" t="b">
        <f t="shared" si="19"/>
        <v>0</v>
      </c>
      <c r="AA25" s="34"/>
    </row>
    <row r="26" spans="1:27" ht="16.5" customHeight="1">
      <c r="A26" s="34"/>
      <c r="B26" s="53" t="b">
        <f t="shared" si="20"/>
        <v>0</v>
      </c>
      <c r="C26" s="258"/>
      <c r="D26" s="257"/>
      <c r="E26" s="256"/>
      <c r="F26" s="216"/>
      <c r="G26" s="133" t="b">
        <f t="shared" si="21"/>
        <v>0</v>
      </c>
      <c r="H26" s="34"/>
      <c r="I26" s="77" t="b">
        <f t="shared" si="22"/>
        <v>0</v>
      </c>
      <c r="J26" s="299"/>
      <c r="K26" s="267"/>
      <c r="L26" s="266"/>
      <c r="M26" s="234"/>
      <c r="N26" s="146" t="b">
        <f t="shared" si="23"/>
        <v>0</v>
      </c>
      <c r="O26" s="135" t="b">
        <f t="shared" si="16"/>
        <v>0</v>
      </c>
      <c r="P26" s="110" t="b">
        <f t="shared" si="17"/>
        <v>0</v>
      </c>
      <c r="Q26" s="226"/>
      <c r="R26" s="265"/>
      <c r="S26" s="266"/>
      <c r="T26" s="227"/>
      <c r="U26" s="111" t="b">
        <f t="shared" si="18"/>
        <v>0</v>
      </c>
      <c r="V26" s="226"/>
      <c r="W26" s="265"/>
      <c r="X26" s="266"/>
      <c r="Y26" s="227"/>
      <c r="Z26" s="136" t="b">
        <f t="shared" si="19"/>
        <v>0</v>
      </c>
      <c r="AA26" s="34"/>
    </row>
    <row r="27" spans="1:27" ht="16.5" customHeight="1">
      <c r="A27" s="34"/>
      <c r="B27" s="53" t="b">
        <f t="shared" si="20"/>
        <v>0</v>
      </c>
      <c r="C27" s="309"/>
      <c r="D27" s="282"/>
      <c r="E27" s="256"/>
      <c r="F27" s="283"/>
      <c r="G27" s="133" t="b">
        <f t="shared" si="21"/>
        <v>0</v>
      </c>
      <c r="H27" s="34"/>
      <c r="I27" s="77" t="b">
        <f t="shared" si="22"/>
        <v>0</v>
      </c>
      <c r="J27" s="299"/>
      <c r="K27" s="271"/>
      <c r="L27" s="266"/>
      <c r="M27" s="235"/>
      <c r="N27" s="146" t="b">
        <f t="shared" si="23"/>
        <v>0</v>
      </c>
      <c r="O27" s="34"/>
      <c r="P27" s="108"/>
      <c r="Q27" s="79"/>
      <c r="R27" s="139">
        <f>IF(R28&gt;T28,R28-T28,IF(R28=T28,0,""))</f>
        <v>0</v>
      </c>
      <c r="S27" s="79"/>
      <c r="T27" s="140">
        <f>IF(T28&gt;R28,T28-R28,)</f>
        <v>0</v>
      </c>
      <c r="U27" s="48"/>
      <c r="V27" s="79"/>
      <c r="W27" s="139">
        <f>IF(W28&gt;Y28,W28-Y28,IF(W28=Y28,0,""))</f>
        <v>0</v>
      </c>
      <c r="X27" s="79"/>
      <c r="Y27" s="140">
        <f>IF(Y28&gt;W28,Y28-W28,)</f>
        <v>0</v>
      </c>
      <c r="Z27" s="109"/>
      <c r="AA27" s="34"/>
    </row>
    <row r="28" spans="1:27" ht="16.5" customHeight="1">
      <c r="A28" s="34"/>
      <c r="B28" s="53" t="b">
        <f t="shared" si="20"/>
        <v>0</v>
      </c>
      <c r="C28" s="281"/>
      <c r="D28" s="274"/>
      <c r="E28" s="256"/>
      <c r="F28" s="283"/>
      <c r="G28" s="133" t="b">
        <f t="shared" si="21"/>
        <v>0</v>
      </c>
      <c r="H28" s="34"/>
      <c r="I28" s="77" t="b">
        <f t="shared" si="22"/>
        <v>0</v>
      </c>
      <c r="J28" s="226"/>
      <c r="K28" s="271"/>
      <c r="L28" s="266"/>
      <c r="M28" s="235"/>
      <c r="N28" s="146" t="b">
        <f t="shared" si="23"/>
        <v>0</v>
      </c>
      <c r="O28" s="34"/>
      <c r="P28" s="108"/>
      <c r="Q28" s="48"/>
      <c r="R28" s="141">
        <f>SUM(R23:R26)</f>
        <v>0</v>
      </c>
      <c r="S28" s="142"/>
      <c r="T28" s="141">
        <f>SUM(T23:T26)</f>
        <v>0</v>
      </c>
      <c r="U28" s="48"/>
      <c r="V28" s="48"/>
      <c r="W28" s="141">
        <f>SUM(W23:W26)</f>
        <v>0</v>
      </c>
      <c r="X28" s="142"/>
      <c r="Y28" s="141">
        <f>SUM(Y23:Y26)</f>
        <v>0</v>
      </c>
      <c r="Z28" s="109"/>
      <c r="AA28" s="34"/>
    </row>
    <row r="29" spans="1:27" ht="16.5" customHeight="1">
      <c r="A29" s="34"/>
      <c r="B29" s="47"/>
      <c r="C29" s="202"/>
      <c r="D29" s="199">
        <f>IF(D30&gt;F30,D30-F30,IF(D30=F30,0,))</f>
        <v>0</v>
      </c>
      <c r="E29" s="58"/>
      <c r="F29" s="145">
        <f>IF(F30&gt;D30,F30-D30,)</f>
        <v>0</v>
      </c>
      <c r="G29" s="50"/>
      <c r="H29" s="34"/>
      <c r="I29" s="75"/>
      <c r="J29" s="204"/>
      <c r="K29" s="192">
        <f>IF(K30&gt;M30,K30-M30,)</f>
        <v>0</v>
      </c>
      <c r="L29" s="79"/>
      <c r="M29" s="194">
        <f>IF(M30&gt;K30,M30-K30,IF(K30=M30,0,""))</f>
        <v>0</v>
      </c>
      <c r="N29" s="76"/>
      <c r="O29" s="34"/>
      <c r="P29" s="108"/>
      <c r="Q29" s="48"/>
      <c r="R29" s="48"/>
      <c r="S29" s="48"/>
      <c r="T29" s="48"/>
      <c r="U29" s="48"/>
      <c r="V29" s="48"/>
      <c r="W29" s="48"/>
      <c r="X29" s="48"/>
      <c r="Y29" s="48"/>
      <c r="Z29" s="109"/>
      <c r="AA29" s="34"/>
    </row>
    <row r="30" spans="1:27" ht="16.5" customHeight="1">
      <c r="A30" s="34"/>
      <c r="B30" s="47"/>
      <c r="C30" s="48"/>
      <c r="D30" s="141">
        <f>SUM(D25:D28)</f>
        <v>0</v>
      </c>
      <c r="E30" s="142"/>
      <c r="F30" s="143">
        <f>SUM(F25:F28)</f>
        <v>0</v>
      </c>
      <c r="G30" s="50"/>
      <c r="H30" s="34"/>
      <c r="I30" s="75"/>
      <c r="J30" s="48"/>
      <c r="K30" s="141">
        <f>SUM(K25:K28)</f>
        <v>0</v>
      </c>
      <c r="L30" s="142"/>
      <c r="M30" s="143">
        <f>SUM(M25:M28)</f>
        <v>0</v>
      </c>
      <c r="N30" s="76"/>
      <c r="O30" s="34"/>
      <c r="P30" s="108"/>
      <c r="Q30" s="48"/>
      <c r="R30" s="48"/>
      <c r="S30" s="48"/>
      <c r="T30" s="48"/>
      <c r="U30" s="48"/>
      <c r="V30" s="48"/>
      <c r="W30" s="48"/>
      <c r="X30" s="48"/>
      <c r="Y30" s="48"/>
      <c r="Z30" s="109"/>
      <c r="AA30" s="34"/>
    </row>
    <row r="31" spans="1:27" ht="16.5" customHeight="1">
      <c r="A31" s="34"/>
      <c r="B31" s="47"/>
      <c r="C31" s="48"/>
      <c r="D31" s="48"/>
      <c r="E31" s="48"/>
      <c r="F31" s="48"/>
      <c r="G31" s="50"/>
      <c r="H31" s="34"/>
      <c r="I31" s="75"/>
      <c r="J31" s="117"/>
      <c r="K31" s="118"/>
      <c r="L31" s="117"/>
      <c r="M31" s="118"/>
      <c r="N31" s="76"/>
      <c r="O31" s="34"/>
      <c r="P31" s="108"/>
      <c r="Q31" s="48"/>
      <c r="R31" s="147"/>
      <c r="S31" s="48"/>
      <c r="T31" s="208">
        <f>T10+Y10+T20+Y20+T27+Y27-R10-W10-R20-W20-R27-W27</f>
        <v>0</v>
      </c>
      <c r="U31" s="48"/>
      <c r="V31" s="48"/>
      <c r="W31" s="48"/>
      <c r="X31" s="48"/>
      <c r="Y31" s="48"/>
      <c r="Z31" s="109"/>
      <c r="AA31" s="34"/>
    </row>
    <row r="32" spans="1:27" ht="16.5" customHeight="1">
      <c r="A32" s="34"/>
      <c r="B32" s="47"/>
      <c r="C32" s="48"/>
      <c r="D32" s="48"/>
      <c r="E32" s="48"/>
      <c r="F32" s="48"/>
      <c r="G32" s="50"/>
      <c r="H32" s="34"/>
      <c r="I32" s="75"/>
      <c r="J32" s="48"/>
      <c r="K32" s="147"/>
      <c r="L32" s="48"/>
      <c r="M32" s="208">
        <f>T31</f>
        <v>0</v>
      </c>
      <c r="N32" s="76"/>
      <c r="O32" s="34"/>
      <c r="P32" s="119"/>
      <c r="Q32" s="120"/>
      <c r="R32" s="120"/>
      <c r="S32" s="120"/>
      <c r="T32" s="120"/>
      <c r="U32" s="120"/>
      <c r="V32" s="120"/>
      <c r="W32" s="120"/>
      <c r="X32" s="120"/>
      <c r="Y32" s="120"/>
      <c r="Z32" s="121"/>
      <c r="AA32" s="34"/>
    </row>
    <row r="33" spans="1:27" ht="16.5" customHeight="1">
      <c r="A33" s="34"/>
      <c r="B33" s="47"/>
      <c r="C33" s="48"/>
      <c r="D33" s="48"/>
      <c r="E33" s="48"/>
      <c r="F33" s="48"/>
      <c r="G33" s="50"/>
      <c r="H33" s="34"/>
      <c r="I33" s="75"/>
      <c r="J33" s="48"/>
      <c r="K33" s="48"/>
      <c r="L33" s="48"/>
      <c r="M33" s="48"/>
      <c r="N33" s="76"/>
      <c r="O33" s="34"/>
      <c r="P33" s="1"/>
      <c r="Q33" s="1"/>
      <c r="R33" s="1"/>
      <c r="S33" s="1"/>
      <c r="T33" s="1"/>
      <c r="U33" s="1"/>
      <c r="V33" s="1"/>
      <c r="W33" s="1"/>
      <c r="X33" s="34"/>
      <c r="Y33" s="34"/>
      <c r="Z33" s="34"/>
      <c r="AA33" s="34"/>
    </row>
    <row r="34" spans="1:27" ht="16.5" customHeight="1">
      <c r="A34" s="34"/>
      <c r="B34" s="47"/>
      <c r="C34" s="48"/>
      <c r="D34" s="148" t="s">
        <v>28</v>
      </c>
      <c r="E34" s="149" t="s">
        <v>53</v>
      </c>
      <c r="F34" s="150">
        <f>D13+D21+D29-F13-F21-F29</f>
        <v>0</v>
      </c>
      <c r="G34" s="50"/>
      <c r="H34" s="34"/>
      <c r="I34" s="75"/>
      <c r="J34" s="367" t="s">
        <v>54</v>
      </c>
      <c r="K34" s="367"/>
      <c r="L34" s="151" t="s">
        <v>53</v>
      </c>
      <c r="M34" s="152">
        <f>M10+M17+M29+M32-K10-K17-K29</f>
        <v>0</v>
      </c>
      <c r="N34" s="76"/>
      <c r="O34" s="34"/>
      <c r="P34" s="368" t="str">
        <f>IF(R35=W35, "Great job! Your debits equal your credits!","Oh no...your debits don't equal your credits")</f>
        <v>Great job! Your debits equal your credits!</v>
      </c>
      <c r="Q34" s="369"/>
      <c r="R34" s="369"/>
      <c r="S34" s="369"/>
      <c r="T34" s="369"/>
      <c r="U34" s="369"/>
      <c r="V34" s="369"/>
      <c r="W34" s="369"/>
      <c r="X34" s="369"/>
      <c r="Y34" s="369"/>
      <c r="Z34" s="34"/>
      <c r="AA34" s="34"/>
    </row>
    <row r="35" spans="1:27" ht="16.5" customHeight="1" thickBot="1">
      <c r="A35" s="34"/>
      <c r="B35" s="86"/>
      <c r="C35" s="87"/>
      <c r="D35" s="87"/>
      <c r="E35" s="87"/>
      <c r="F35" s="87"/>
      <c r="G35" s="89"/>
      <c r="H35" s="34"/>
      <c r="I35" s="90"/>
      <c r="J35" s="153"/>
      <c r="K35" s="153"/>
      <c r="L35" s="153"/>
      <c r="M35" s="153"/>
      <c r="N35" s="93"/>
      <c r="O35" s="34"/>
      <c r="P35" s="154"/>
      <c r="Q35" s="48"/>
      <c r="R35" s="155">
        <f>D14+D22+D30+K11+K18+K30+R11+W11+R21+W21+R28+W28</f>
        <v>0</v>
      </c>
      <c r="S35" s="34"/>
      <c r="T35" s="156"/>
      <c r="U35" s="157"/>
      <c r="V35" s="34"/>
      <c r="W35" s="155">
        <f>F14+F22+F30+M11+M18+M30+T11+Y11+T21+Y21+T28+Y28</f>
        <v>0</v>
      </c>
      <c r="X35" s="363"/>
      <c r="Y35" s="363"/>
      <c r="Z35" s="34"/>
      <c r="AA35" s="34"/>
    </row>
    <row r="36" spans="1:27" ht="26.25" customHeight="1" thickTop="1">
      <c r="A36" s="34"/>
      <c r="B36" s="48"/>
      <c r="C36" s="48"/>
      <c r="D36" s="48"/>
      <c r="E36" s="48"/>
      <c r="F36" s="48"/>
      <c r="G36" s="48"/>
      <c r="H36" s="34"/>
      <c r="I36" s="34"/>
      <c r="J36" s="34"/>
      <c r="K36" s="34"/>
      <c r="L36" s="34"/>
      <c r="M36" s="34"/>
      <c r="N36" s="34"/>
      <c r="O36" s="34"/>
      <c r="P36" s="158"/>
      <c r="Q36" s="159"/>
      <c r="R36" s="160" t="s">
        <v>55</v>
      </c>
      <c r="S36" s="161"/>
      <c r="T36" s="162" t="s">
        <v>53</v>
      </c>
      <c r="U36" s="159"/>
      <c r="V36" s="159"/>
      <c r="W36" s="163" t="s">
        <v>56</v>
      </c>
      <c r="X36" s="188"/>
      <c r="Y36" s="189"/>
      <c r="Z36" s="34"/>
      <c r="AA36" s="34"/>
    </row>
    <row r="37" spans="1:27" ht="15.75" customHeight="1">
      <c r="A37" s="34"/>
      <c r="B37" s="48"/>
      <c r="C37" s="48"/>
      <c r="D37" s="48"/>
      <c r="E37" s="48"/>
      <c r="F37" s="48"/>
      <c r="G37" s="48"/>
      <c r="H37" s="34"/>
      <c r="I37" s="34"/>
      <c r="J37" s="34"/>
      <c r="K37" s="34"/>
      <c r="L37" s="34"/>
      <c r="M37" s="34"/>
      <c r="N37" s="34"/>
      <c r="O37" s="34"/>
      <c r="P37" s="48"/>
      <c r="Q37" s="34"/>
      <c r="R37" s="95" t="b">
        <f>AND(R35=121200,W35=121200)</f>
        <v>0</v>
      </c>
      <c r="S37" s="34"/>
      <c r="T37" s="34"/>
      <c r="U37" s="48"/>
      <c r="V37" s="34"/>
      <c r="W37" s="34"/>
      <c r="X37" s="34"/>
      <c r="Y37" s="34"/>
      <c r="Z37" s="34"/>
      <c r="AA37" s="34"/>
    </row>
    <row r="38" spans="1:27" ht="15.75" customHeight="1">
      <c r="A38" s="34"/>
      <c r="B38" s="48"/>
      <c r="C38" s="48"/>
      <c r="D38" s="48"/>
      <c r="E38" s="48"/>
      <c r="F38" s="48"/>
      <c r="G38" s="48"/>
      <c r="H38" s="34"/>
      <c r="I38" s="34"/>
      <c r="J38" s="34"/>
      <c r="K38" s="34"/>
      <c r="L38" s="34"/>
      <c r="M38" s="34"/>
      <c r="N38" s="34"/>
      <c r="O38" s="34"/>
      <c r="P38" s="48"/>
      <c r="Q38" s="34"/>
      <c r="R38" s="34"/>
      <c r="S38" s="34"/>
      <c r="T38" s="34"/>
      <c r="U38" s="48"/>
      <c r="V38" s="34"/>
      <c r="W38" s="34"/>
      <c r="X38" s="34"/>
      <c r="Y38" s="34"/>
      <c r="Z38" s="34"/>
      <c r="AA38" s="34"/>
    </row>
    <row r="39" spans="1:27" ht="15.75" customHeight="1">
      <c r="A39" s="34"/>
      <c r="B39" s="48"/>
      <c r="C39" s="48"/>
      <c r="D39" s="48"/>
      <c r="E39" s="48"/>
      <c r="F39" s="48"/>
      <c r="G39" s="48"/>
      <c r="H39" s="34"/>
      <c r="I39" s="34"/>
      <c r="J39" s="34"/>
      <c r="K39" s="34"/>
      <c r="L39" s="34"/>
      <c r="M39" s="34"/>
      <c r="N39" s="34"/>
      <c r="O39" s="34"/>
      <c r="P39" s="34"/>
      <c r="Q39" s="34"/>
      <c r="R39" s="34"/>
      <c r="S39" s="34"/>
      <c r="T39" s="34"/>
      <c r="U39" s="34"/>
      <c r="V39" s="34"/>
      <c r="W39" s="34"/>
      <c r="X39" s="34"/>
      <c r="Y39" s="34"/>
      <c r="Z39" s="34"/>
      <c r="AA39" s="34"/>
    </row>
    <row r="40" spans="1:27" ht="15.75" customHeight="1">
      <c r="A40" s="34"/>
      <c r="B40" s="48"/>
      <c r="C40" s="48"/>
      <c r="D40" s="48"/>
      <c r="E40" s="48"/>
      <c r="F40" s="48"/>
      <c r="G40" s="48"/>
      <c r="H40" s="34"/>
      <c r="I40" s="34"/>
      <c r="J40" s="34"/>
      <c r="K40" s="34"/>
      <c r="L40" s="34"/>
      <c r="M40" s="34"/>
      <c r="N40" s="34"/>
      <c r="O40" s="34"/>
      <c r="P40" s="34"/>
      <c r="Q40" s="34"/>
      <c r="R40" s="34"/>
      <c r="S40" s="34"/>
      <c r="T40" s="34"/>
      <c r="U40" s="34"/>
      <c r="V40" s="34"/>
      <c r="W40" s="34"/>
      <c r="X40" s="34"/>
      <c r="Y40" s="34"/>
      <c r="Z40" s="34"/>
      <c r="AA40" s="34"/>
    </row>
    <row r="41" spans="1:27" ht="15.75" customHeight="1">
      <c r="A41" s="34"/>
      <c r="B41" s="48"/>
      <c r="C41" s="48"/>
      <c r="D41" s="48"/>
      <c r="E41" s="48"/>
      <c r="F41" s="48"/>
      <c r="G41" s="48"/>
      <c r="H41" s="34"/>
      <c r="I41" s="34"/>
      <c r="J41" s="34"/>
      <c r="K41" s="34"/>
      <c r="L41" s="34"/>
      <c r="M41" s="34"/>
      <c r="N41" s="34"/>
      <c r="O41" s="34"/>
      <c r="P41" s="34"/>
      <c r="Q41" s="34"/>
      <c r="R41" s="34"/>
      <c r="S41" s="34"/>
      <c r="T41" s="34"/>
      <c r="U41" s="34"/>
      <c r="V41" s="34"/>
      <c r="W41" s="34"/>
      <c r="X41" s="34"/>
      <c r="Y41" s="34"/>
      <c r="Z41" s="34"/>
      <c r="AA41" s="34"/>
    </row>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DWWBdx1MBUAaXwBSi92HX/9FCHc0gX3RUb/U17OoRnSB8ARg86sidbkenm50KdgJjARJeAdiNx23JloMsEdaQ==" saltValue="imPJ2moyNxIeO06wokzjlQ==" spinCount="100000" sheet="1" objects="1" scenarios="1"/>
  <mergeCells count="15">
    <mergeCell ref="Q15:T15"/>
    <mergeCell ref="V15:Y15"/>
    <mergeCell ref="C5:F5"/>
    <mergeCell ref="J5:M5"/>
    <mergeCell ref="Q5:T5"/>
    <mergeCell ref="V5:Y5"/>
    <mergeCell ref="J12:M12"/>
    <mergeCell ref="X35:Y35"/>
    <mergeCell ref="C16:F16"/>
    <mergeCell ref="Q22:T22"/>
    <mergeCell ref="V22:Y22"/>
    <mergeCell ref="C24:F24"/>
    <mergeCell ref="J24:M24"/>
    <mergeCell ref="J34:K34"/>
    <mergeCell ref="P34:Y34"/>
  </mergeCells>
  <conditionalFormatting sqref="P35:U35 P34">
    <cfRule type="containsText" dxfId="84" priority="4" operator="containsText" text="Great Job">
      <formula>NOT(ISERROR(SEARCH(("Great Job"),(P34))))</formula>
    </cfRule>
  </conditionalFormatting>
  <conditionalFormatting sqref="J5 Q5 V5 J12 Q15 V15 C16 Q22 V22 C24 J24">
    <cfRule type="containsText" dxfId="83" priority="5" operator="containsText" text="Account Name Goes Here">
      <formula>NOT(ISERROR(SEARCH(("Account Name Goes Here"),(C5))))</formula>
    </cfRule>
  </conditionalFormatting>
  <conditionalFormatting sqref="D6:D12 F6:F12 K6:K9 M6:M9 R6:R9 T6:T9 W6:W9 Y6:Y9 K13:K16 M13:M16 R16:R19 T16:T19 W16:W19 Y16:Y19 D17:D20 F17:F20 R23:R26 T23:T26 W23:W26 Y23:Y26 D25:D28 F25:F28 K25:K28 M25:M28">
    <cfRule type="expression" dxfId="82" priority="6">
      <formula>ISBLANK(C6)</formula>
    </cfRule>
  </conditionalFormatting>
  <conditionalFormatting sqref="C6:C12 C17:C20 C25:C28">
    <cfRule type="expression" dxfId="81" priority="7">
      <formula>B6=TRUE</formula>
    </cfRule>
  </conditionalFormatting>
  <conditionalFormatting sqref="E6:E12 E17:E20 E25:E28">
    <cfRule type="expression" dxfId="80" priority="8">
      <formula>G6=TRUE</formula>
    </cfRule>
  </conditionalFormatting>
  <conditionalFormatting sqref="J6:J9 J13:J16">
    <cfRule type="expression" dxfId="79" priority="9">
      <formula>I6=TRUE</formula>
    </cfRule>
  </conditionalFormatting>
  <conditionalFormatting sqref="J25:J28 Q6:Q9 Q16:Q19 Q23:Q26 V6:V9 V16:V19 V23:V26">
    <cfRule type="expression" dxfId="78" priority="10">
      <formula>I25=TRUE</formula>
    </cfRule>
  </conditionalFormatting>
  <conditionalFormatting sqref="S6:S9 S16:S19 S23:S26">
    <cfRule type="expression" dxfId="77" priority="11">
      <formula>O6=TRUE</formula>
    </cfRule>
  </conditionalFormatting>
  <conditionalFormatting sqref="X6:X9 X16:X19 X23:X26">
    <cfRule type="expression" dxfId="76" priority="12">
      <formula>Z6=TRUE</formula>
    </cfRule>
  </conditionalFormatting>
  <conditionalFormatting sqref="L6:L9 L13:L16">
    <cfRule type="expression" dxfId="75" priority="13">
      <formula>N6=TRUE</formula>
    </cfRule>
  </conditionalFormatting>
  <conditionalFormatting sqref="L25:L28">
    <cfRule type="expression" dxfId="74" priority="14">
      <formula>N25=TRUE</formula>
    </cfRule>
  </conditionalFormatting>
  <conditionalFormatting sqref="F34">
    <cfRule type="cellIs" dxfId="73" priority="15" operator="equal">
      <formula>89800</formula>
    </cfRule>
  </conditionalFormatting>
  <conditionalFormatting sqref="M34">
    <cfRule type="cellIs" dxfId="72" priority="16" operator="equal">
      <formula>89800</formula>
    </cfRule>
  </conditionalFormatting>
  <conditionalFormatting sqref="P35:X36">
    <cfRule type="expression" dxfId="71" priority="18">
      <formula>$R$37=TRUE</formula>
    </cfRule>
  </conditionalFormatting>
  <conditionalFormatting sqref="M32">
    <cfRule type="cellIs" dxfId="70" priority="3" operator="equal">
      <formula>10800</formula>
    </cfRule>
  </conditionalFormatting>
  <conditionalFormatting sqref="T31">
    <cfRule type="cellIs" dxfId="69" priority="2" operator="equal">
      <formula>10800</formula>
    </cfRule>
  </conditionalFormatting>
  <conditionalFormatting sqref="C5">
    <cfRule type="containsText" dxfId="68" priority="1" operator="containsText" text="Account Name Goes Here">
      <formula>NOT(ISERROR(SEARCH(("Account Name Goes Here"),(C5))))</formula>
    </cfRule>
  </conditionalFormatting>
  <dataValidations count="4">
    <dataValidation type="list" allowBlank="1" showDropDown="1" sqref="C29" xr:uid="{C415EF0D-3527-45FD-941A-1FD784ADE36F}">
      <formula1>"1.0,2.0,3.0,4.0,5.0,6.0,7.0,8.0,9.0,10.0"</formula1>
    </dataValidation>
    <dataValidation type="list" allowBlank="1" showInputMessage="1" showErrorMessage="1" prompt="Click and enter a value from the list of items" sqref="J6:J9 L6:L9 Q6:Q9 S6:S9 V6:V9 X6:X9 C6:C12 E6:E12 J13:J16 L13:L16 Q16:Q19 S16:S19 V16:V19 X16:X19 C17:C20 E17:E20 Q23:Q26 S23:S26 V23:V26 X23:X26 C25:C28 E25:E28 J25:J28 L25:L28" xr:uid="{5C4E0457-0197-405F-821D-C0BA8555268A}">
      <formula1>"1,2,3,4,5,6,7"</formula1>
    </dataValidation>
    <dataValidation type="list" allowBlank="1" showDropDown="1" showErrorMessage="1" sqref="C13" xr:uid="{BFFA7760-9FAE-4B79-8D0C-0AAB209D85D9}">
      <formula1>"1.0,2.0,3.0,4.0,5.0,6.0,7.0,8.0,9.0,10.0"</formula1>
    </dataValidation>
    <dataValidation type="whole" allowBlank="1" showDropDown="1" showInputMessage="1" showErrorMessage="1" prompt="Enter a number between 0 and 1000000" sqref="K6:K9 M6:M9 R6:R9 T6:T9 W6:W9 Y6:Y9 M25:M28 F6:F12 K13:K16 M13:M16 R16:R19 T16:T19 W16:W19 Y16:Y19 D17:D20 F17:F20 R23:R26 T23:T26 W23:W26 Y23:Y26 D25:D28 F25:F28 K25:K28 D6:D12" xr:uid="{0998C34B-0767-4DA8-9A0F-241F2533F909}">
      <formula1>0</formula1>
      <formula2>1000000</formula2>
    </dataValidation>
  </dataValidations>
  <pageMargins left="0" right="0" top="0" bottom="0"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B1EC-7EED-415D-8595-C82AE5B17FB2}">
  <sheetPr>
    <tabColor rgb="FF529E36"/>
    <pageSetUpPr fitToPage="1"/>
  </sheetPr>
  <dimension ref="A1:AA1000"/>
  <sheetViews>
    <sheetView showGridLines="0" workbookViewId="0">
      <selection activeCell="C5" sqref="C5:F5"/>
    </sheetView>
  </sheetViews>
  <sheetFormatPr baseColWidth="10" defaultColWidth="11.1640625" defaultRowHeight="15" customHeight="1"/>
  <cols>
    <col min="1" max="1" width="3.5" customWidth="1"/>
    <col min="2" max="2" width="4.6640625" customWidth="1"/>
    <col min="3" max="3" width="3.6640625" customWidth="1"/>
    <col min="4" max="4" width="10.6640625" customWidth="1"/>
    <col min="5" max="5" width="3.6640625" customWidth="1"/>
    <col min="6" max="6" width="11.1640625" bestFit="1" customWidth="1"/>
    <col min="7" max="7" width="5.6640625" customWidth="1"/>
    <col min="8" max="8" width="4.83203125" customWidth="1"/>
    <col min="9" max="9" width="4.6640625" customWidth="1"/>
    <col min="10" max="10" width="3.6640625" customWidth="1"/>
    <col min="11" max="11" width="10.6640625" customWidth="1"/>
    <col min="12" max="12" width="3.6640625" customWidth="1"/>
    <col min="13" max="13" width="11.1640625" bestFit="1" customWidth="1"/>
    <col min="14" max="14" width="6.1640625" customWidth="1"/>
    <col min="15" max="15" width="5.5" customWidth="1"/>
    <col min="16" max="16" width="4.6640625" customWidth="1"/>
    <col min="17" max="17" width="3.6640625" customWidth="1"/>
    <col min="18" max="18" width="10.6640625" customWidth="1"/>
    <col min="19" max="19" width="4.5" customWidth="1"/>
    <col min="20" max="20" width="11.1640625" bestFit="1" customWidth="1"/>
    <col min="21" max="21" width="4.6640625" customWidth="1"/>
    <col min="22" max="22" width="3.6640625" customWidth="1"/>
    <col min="23" max="23" width="10.6640625" customWidth="1"/>
    <col min="24" max="24" width="3.6640625" customWidth="1"/>
    <col min="25" max="25" width="10.6640625" customWidth="1"/>
    <col min="26" max="26" width="4.83203125" customWidth="1"/>
    <col min="27" max="27" width="3.6640625" customWidth="1"/>
  </cols>
  <sheetData>
    <row r="1" spans="1:27" ht="16.5" customHeight="1" thickBot="1">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thickTop="1" thickBot="1">
      <c r="A2" s="34"/>
      <c r="B2" s="96"/>
      <c r="C2" s="97"/>
      <c r="D2" s="98"/>
      <c r="E2" s="99"/>
      <c r="F2" s="98"/>
      <c r="G2" s="99"/>
      <c r="H2" s="34"/>
      <c r="I2" s="35"/>
      <c r="J2" s="36"/>
      <c r="K2" s="37"/>
      <c r="L2" s="37"/>
      <c r="M2" s="37"/>
      <c r="N2" s="38"/>
      <c r="O2" s="130"/>
      <c r="P2" s="100"/>
      <c r="Q2" s="101"/>
      <c r="R2" s="102"/>
      <c r="S2" s="102"/>
      <c r="T2" s="102"/>
      <c r="U2" s="102"/>
      <c r="V2" s="102"/>
      <c r="W2" s="102"/>
      <c r="X2" s="102"/>
      <c r="Y2" s="131"/>
      <c r="Z2" s="103"/>
      <c r="AA2" s="34"/>
    </row>
    <row r="3" spans="1:27" ht="16.5" customHeight="1" thickTop="1">
      <c r="A3" s="34"/>
      <c r="B3" s="39"/>
      <c r="C3" s="40"/>
      <c r="D3" s="41"/>
      <c r="E3" s="40"/>
      <c r="F3" s="40"/>
      <c r="G3" s="42"/>
      <c r="H3" s="34"/>
      <c r="I3" s="43"/>
      <c r="J3" s="44"/>
      <c r="K3" s="45"/>
      <c r="L3" s="44"/>
      <c r="M3" s="44"/>
      <c r="N3" s="46"/>
      <c r="O3" s="34"/>
      <c r="P3" s="104"/>
      <c r="Q3" s="105"/>
      <c r="R3" s="106"/>
      <c r="S3" s="105"/>
      <c r="T3" s="105"/>
      <c r="U3" s="105"/>
      <c r="V3" s="105"/>
      <c r="W3" s="105"/>
      <c r="X3" s="105"/>
      <c r="Y3" s="132"/>
      <c r="Z3" s="107"/>
      <c r="AA3" s="34"/>
    </row>
    <row r="4" spans="1:27" ht="16.5" customHeight="1">
      <c r="A4" s="34"/>
      <c r="B4" s="47"/>
      <c r="C4" s="48"/>
      <c r="D4" s="49"/>
      <c r="E4" s="48"/>
      <c r="F4" s="48"/>
      <c r="G4" s="50"/>
      <c r="H4" s="34"/>
      <c r="I4" s="51"/>
      <c r="J4" s="48"/>
      <c r="K4" s="49"/>
      <c r="L4" s="48"/>
      <c r="M4" s="48"/>
      <c r="N4" s="52"/>
      <c r="O4" s="34"/>
      <c r="P4" s="108"/>
      <c r="Q4" s="48"/>
      <c r="R4" s="49"/>
      <c r="S4" s="48"/>
      <c r="T4" s="48"/>
      <c r="U4" s="48"/>
      <c r="V4" s="48"/>
      <c r="W4" s="48"/>
      <c r="X4" s="48"/>
      <c r="Y4" s="48"/>
      <c r="Z4" s="109"/>
      <c r="AA4" s="34"/>
    </row>
    <row r="5" spans="1:27" ht="16.5" customHeight="1" thickBot="1">
      <c r="A5" s="34"/>
      <c r="B5" s="47"/>
      <c r="C5" s="339" t="s">
        <v>26</v>
      </c>
      <c r="D5" s="339"/>
      <c r="E5" s="339"/>
      <c r="F5" s="339"/>
      <c r="G5" s="50"/>
      <c r="H5" s="34"/>
      <c r="I5" s="51"/>
      <c r="J5" s="352" t="s">
        <v>26</v>
      </c>
      <c r="K5" s="340"/>
      <c r="L5" s="340"/>
      <c r="M5" s="340"/>
      <c r="N5" s="52"/>
      <c r="O5" s="34"/>
      <c r="P5" s="108"/>
      <c r="Q5" s="350" t="s">
        <v>26</v>
      </c>
      <c r="R5" s="351"/>
      <c r="S5" s="351"/>
      <c r="T5" s="351"/>
      <c r="U5" s="48"/>
      <c r="V5" s="350" t="s">
        <v>26</v>
      </c>
      <c r="W5" s="351"/>
      <c r="X5" s="351"/>
      <c r="Y5" s="351"/>
      <c r="Z5" s="109"/>
      <c r="AA5" s="34"/>
    </row>
    <row r="6" spans="1:27" ht="16.5" customHeight="1">
      <c r="A6" s="34"/>
      <c r="B6" s="53" t="b">
        <f t="shared" ref="B6:B12" si="0">AND(ISBLANK(C6),NOT(ISBLANK(D6)))</f>
        <v>0</v>
      </c>
      <c r="C6" s="210"/>
      <c r="D6" s="274"/>
      <c r="E6" s="279"/>
      <c r="F6" s="275"/>
      <c r="G6" s="133" t="b">
        <f t="shared" ref="G6:G12" si="1">AND(ISBLANK(E6),NOT(ISBLANK(F6)))</f>
        <v>0</v>
      </c>
      <c r="H6" s="34"/>
      <c r="I6" s="56" t="b">
        <f t="shared" ref="I6:I9" si="2">AND(ISBLANK(J6),NOT(ISBLANK(K6)))</f>
        <v>0</v>
      </c>
      <c r="J6" s="230"/>
      <c r="K6" s="313"/>
      <c r="L6" s="294"/>
      <c r="M6" s="286"/>
      <c r="N6" s="134" t="b">
        <f t="shared" ref="N6:N9" si="3">AND(ISBLANK(L6),NOT(ISBLANK(M6)))</f>
        <v>0</v>
      </c>
      <c r="O6" s="135" t="b">
        <f t="shared" ref="O6:O9" si="4">AND(ISBLANK(S6),NOT(ISBLANK(T6)))</f>
        <v>0</v>
      </c>
      <c r="P6" s="110" t="b">
        <f t="shared" ref="P6:P9" si="5">AND(ISBLANK(Q6),NOT(ISBLANK(R6)))</f>
        <v>0</v>
      </c>
      <c r="Q6" s="302"/>
      <c r="R6" s="267"/>
      <c r="S6" s="264"/>
      <c r="T6" s="233"/>
      <c r="U6" s="111" t="b">
        <f t="shared" ref="U6:U9" si="6">AND(ISBLANK(V6),NOT(ISBLANK(W6)))</f>
        <v>0</v>
      </c>
      <c r="V6" s="302"/>
      <c r="W6" s="267"/>
      <c r="X6" s="270"/>
      <c r="Y6" s="234"/>
      <c r="Z6" s="136" t="b">
        <f t="shared" ref="Z6:Z9" si="7">AND(ISBLANK(X6),NOT(ISBLANK(Y6)))</f>
        <v>0</v>
      </c>
      <c r="AA6" s="34"/>
    </row>
    <row r="7" spans="1:27" ht="16.5" customHeight="1">
      <c r="A7" s="34"/>
      <c r="B7" s="53" t="b">
        <f t="shared" si="0"/>
        <v>0</v>
      </c>
      <c r="C7" s="212"/>
      <c r="D7" s="319"/>
      <c r="E7" s="256"/>
      <c r="F7" s="283"/>
      <c r="G7" s="133" t="b">
        <f t="shared" si="1"/>
        <v>0</v>
      </c>
      <c r="H7" s="34"/>
      <c r="I7" s="56" t="b">
        <f t="shared" si="2"/>
        <v>0</v>
      </c>
      <c r="J7" s="287"/>
      <c r="K7" s="291"/>
      <c r="L7" s="289"/>
      <c r="M7" s="290"/>
      <c r="N7" s="134" t="b">
        <f t="shared" si="3"/>
        <v>0</v>
      </c>
      <c r="O7" s="135" t="b">
        <f t="shared" si="4"/>
        <v>0</v>
      </c>
      <c r="P7" s="110" t="b">
        <f t="shared" si="5"/>
        <v>0</v>
      </c>
      <c r="Q7" s="226"/>
      <c r="R7" s="271"/>
      <c r="S7" s="321"/>
      <c r="T7" s="234"/>
      <c r="U7" s="111" t="b">
        <f t="shared" si="6"/>
        <v>0</v>
      </c>
      <c r="V7" s="226"/>
      <c r="W7" s="301"/>
      <c r="X7" s="266"/>
      <c r="Y7" s="300"/>
      <c r="Z7" s="136" t="b">
        <f t="shared" si="7"/>
        <v>0</v>
      </c>
      <c r="AA7" s="34"/>
    </row>
    <row r="8" spans="1:27" ht="16.5" customHeight="1">
      <c r="A8" s="34"/>
      <c r="B8" s="53" t="b">
        <f t="shared" si="0"/>
        <v>0</v>
      </c>
      <c r="C8" s="214"/>
      <c r="D8" s="319"/>
      <c r="E8" s="276"/>
      <c r="F8" s="234"/>
      <c r="G8" s="133" t="b">
        <f t="shared" si="1"/>
        <v>0</v>
      </c>
      <c r="H8" s="34"/>
      <c r="I8" s="56" t="b">
        <f t="shared" si="2"/>
        <v>0</v>
      </c>
      <c r="J8" s="296"/>
      <c r="K8" s="291"/>
      <c r="L8" s="289"/>
      <c r="M8" s="290"/>
      <c r="N8" s="134" t="b">
        <f t="shared" si="3"/>
        <v>0</v>
      </c>
      <c r="O8" s="135" t="b">
        <f t="shared" si="4"/>
        <v>0</v>
      </c>
      <c r="P8" s="110" t="b">
        <f t="shared" si="5"/>
        <v>0</v>
      </c>
      <c r="Q8" s="238"/>
      <c r="R8" s="267"/>
      <c r="S8" s="321"/>
      <c r="T8" s="235"/>
      <c r="U8" s="111" t="b">
        <f t="shared" si="6"/>
        <v>0</v>
      </c>
      <c r="V8" s="226"/>
      <c r="W8" s="301"/>
      <c r="X8" s="321"/>
      <c r="Y8" s="235"/>
      <c r="Z8" s="136" t="b">
        <f t="shared" si="7"/>
        <v>0</v>
      </c>
      <c r="AA8" s="34"/>
    </row>
    <row r="9" spans="1:27" ht="16.5" customHeight="1">
      <c r="A9" s="34"/>
      <c r="B9" s="53" t="b">
        <f t="shared" si="0"/>
        <v>0</v>
      </c>
      <c r="C9" s="217"/>
      <c r="D9" s="319"/>
      <c r="E9" s="256"/>
      <c r="F9" s="216"/>
      <c r="G9" s="133" t="b">
        <f t="shared" si="1"/>
        <v>0</v>
      </c>
      <c r="H9" s="34"/>
      <c r="I9" s="56" t="b">
        <f t="shared" si="2"/>
        <v>0</v>
      </c>
      <c r="J9" s="222"/>
      <c r="K9" s="291"/>
      <c r="L9" s="289"/>
      <c r="M9" s="310"/>
      <c r="N9" s="134" t="b">
        <f t="shared" si="3"/>
        <v>0</v>
      </c>
      <c r="O9" s="135" t="b">
        <f t="shared" si="4"/>
        <v>0</v>
      </c>
      <c r="P9" s="110" t="b">
        <f t="shared" si="5"/>
        <v>0</v>
      </c>
      <c r="Q9" s="226"/>
      <c r="R9" s="271"/>
      <c r="S9" s="268"/>
      <c r="T9" s="235"/>
      <c r="U9" s="111" t="b">
        <f t="shared" si="6"/>
        <v>0</v>
      </c>
      <c r="V9" s="226"/>
      <c r="W9" s="301"/>
      <c r="X9" s="268"/>
      <c r="Y9" s="234"/>
      <c r="Z9" s="136" t="b">
        <f t="shared" si="7"/>
        <v>0</v>
      </c>
      <c r="AA9" s="34"/>
    </row>
    <row r="10" spans="1:27" ht="16.5" customHeight="1">
      <c r="A10" s="34"/>
      <c r="B10" s="53" t="b">
        <f t="shared" si="0"/>
        <v>0</v>
      </c>
      <c r="C10" s="212"/>
      <c r="D10" s="257"/>
      <c r="E10" s="276"/>
      <c r="F10" s="216"/>
      <c r="G10" s="133" t="b">
        <f t="shared" si="1"/>
        <v>0</v>
      </c>
      <c r="H10" s="34"/>
      <c r="I10" s="51"/>
      <c r="J10" s="59"/>
      <c r="K10" s="196">
        <f>IF(K11&gt;M11,K11-M11,)</f>
        <v>0</v>
      </c>
      <c r="L10" s="59"/>
      <c r="M10" s="138">
        <f>IF(M11&gt;K11,M11-K11,IF(K11=M11,0,))</f>
        <v>0</v>
      </c>
      <c r="N10" s="52"/>
      <c r="O10" s="34"/>
      <c r="P10" s="108"/>
      <c r="Q10" s="191"/>
      <c r="R10" s="139">
        <f>IF(R11&gt;T11,R11-T11,)</f>
        <v>0</v>
      </c>
      <c r="S10" s="193"/>
      <c r="T10" s="140">
        <f>IF(T11&gt;R11,T11-R11,IF(R11=T11,0,""))</f>
        <v>0</v>
      </c>
      <c r="U10" s="48"/>
      <c r="V10" s="191"/>
      <c r="W10" s="192">
        <f>IF(W11&gt;Y11,W11-Y11,)</f>
        <v>0</v>
      </c>
      <c r="X10" s="193"/>
      <c r="Y10" s="194">
        <f>IF(Y11&gt;W11,Y11-W11,IF(W11=Y11,0,""))</f>
        <v>0</v>
      </c>
      <c r="Z10" s="109"/>
      <c r="AA10" s="34"/>
    </row>
    <row r="11" spans="1:27" ht="16.5" customHeight="1">
      <c r="A11" s="34"/>
      <c r="B11" s="53" t="b">
        <f t="shared" si="0"/>
        <v>0</v>
      </c>
      <c r="C11" s="214"/>
      <c r="D11" s="282"/>
      <c r="E11" s="256"/>
      <c r="F11" s="234"/>
      <c r="G11" s="133" t="b">
        <f t="shared" si="1"/>
        <v>0</v>
      </c>
      <c r="H11" s="34"/>
      <c r="I11" s="51"/>
      <c r="J11" s="48"/>
      <c r="K11" s="141">
        <f>SUM(K6:K9)</f>
        <v>0</v>
      </c>
      <c r="L11" s="142"/>
      <c r="M11" s="143">
        <f>SUM(M6:M9)</f>
        <v>0</v>
      </c>
      <c r="N11" s="52"/>
      <c r="O11" s="34"/>
      <c r="P11" s="108"/>
      <c r="Q11" s="48"/>
      <c r="R11" s="141">
        <f>SUM(R6:R9)</f>
        <v>0</v>
      </c>
      <c r="S11" s="142"/>
      <c r="T11" s="143">
        <f>SUM(T6:T9)</f>
        <v>0</v>
      </c>
      <c r="U11" s="48"/>
      <c r="V11" s="48"/>
      <c r="W11" s="141">
        <f>SUM(W6:W9)</f>
        <v>0</v>
      </c>
      <c r="X11" s="142"/>
      <c r="Y11" s="143">
        <f>SUM(Y6:Y9)</f>
        <v>0</v>
      </c>
      <c r="Z11" s="109"/>
      <c r="AA11" s="34"/>
    </row>
    <row r="12" spans="1:27" ht="16.5" customHeight="1" thickBot="1">
      <c r="A12" s="34"/>
      <c r="B12" s="53" t="b">
        <f t="shared" si="0"/>
        <v>0</v>
      </c>
      <c r="C12" s="217"/>
      <c r="D12" s="282"/>
      <c r="E12" s="277"/>
      <c r="F12" s="216"/>
      <c r="G12" s="133" t="b">
        <f t="shared" si="1"/>
        <v>0</v>
      </c>
      <c r="H12" s="34"/>
      <c r="I12" s="51"/>
      <c r="J12" s="352" t="s">
        <v>26</v>
      </c>
      <c r="K12" s="340"/>
      <c r="L12" s="340"/>
      <c r="M12" s="340"/>
      <c r="N12" s="52"/>
      <c r="O12" s="34"/>
      <c r="P12" s="112"/>
      <c r="Q12" s="113"/>
      <c r="R12" s="114"/>
      <c r="S12" s="114"/>
      <c r="T12" s="114"/>
      <c r="U12" s="115"/>
      <c r="V12" s="72"/>
      <c r="W12" s="72"/>
      <c r="X12" s="72"/>
      <c r="Y12" s="72"/>
      <c r="Z12" s="107"/>
      <c r="AA12" s="34"/>
    </row>
    <row r="13" spans="1:27" ht="16.5" customHeight="1">
      <c r="A13" s="34"/>
      <c r="B13" s="47"/>
      <c r="C13" s="58"/>
      <c r="D13" s="201">
        <f>IF(D14&gt;F14,D14-F14,IF(D14=F14,0,))</f>
        <v>0</v>
      </c>
      <c r="E13" s="198"/>
      <c r="F13" s="145">
        <f>IF(F14&gt;D14,F14-D14,)</f>
        <v>0</v>
      </c>
      <c r="G13" s="50"/>
      <c r="H13" s="34"/>
      <c r="I13" s="56" t="b">
        <f t="shared" ref="I13:I16" si="8">AND(ISBLANK(J13),NOT(ISBLANK(K13)))</f>
        <v>0</v>
      </c>
      <c r="J13" s="292"/>
      <c r="K13" s="313"/>
      <c r="L13" s="294"/>
      <c r="M13" s="295"/>
      <c r="N13" s="134" t="b">
        <f t="shared" ref="N13:N16" si="9">AND(ISBLANK(L13),NOT(ISBLANK(M13)))</f>
        <v>0</v>
      </c>
      <c r="O13" s="34"/>
      <c r="P13" s="116"/>
      <c r="Q13" s="72"/>
      <c r="R13" s="72"/>
      <c r="S13" s="72"/>
      <c r="T13" s="72"/>
      <c r="U13" s="72"/>
      <c r="V13" s="72"/>
      <c r="W13" s="72"/>
      <c r="X13" s="72"/>
      <c r="Y13" s="72"/>
      <c r="Z13" s="107"/>
      <c r="AA13" s="34"/>
    </row>
    <row r="14" spans="1:27" ht="16.5" customHeight="1">
      <c r="A14" s="34"/>
      <c r="B14" s="47"/>
      <c r="C14" s="48"/>
      <c r="D14" s="141">
        <f>SUM(D6:D12)</f>
        <v>0</v>
      </c>
      <c r="E14" s="142"/>
      <c r="F14" s="143">
        <f>SUM(F6:F12)</f>
        <v>0</v>
      </c>
      <c r="G14" s="50"/>
      <c r="H14" s="34"/>
      <c r="I14" s="56" t="b">
        <f t="shared" si="8"/>
        <v>0</v>
      </c>
      <c r="J14" s="222"/>
      <c r="K14" s="291"/>
      <c r="L14" s="311"/>
      <c r="M14" s="310"/>
      <c r="N14" s="134" t="b">
        <f t="shared" si="9"/>
        <v>0</v>
      </c>
      <c r="O14" s="34"/>
      <c r="P14" s="108"/>
      <c r="Q14" s="48"/>
      <c r="R14" s="48"/>
      <c r="S14" s="48"/>
      <c r="T14" s="48"/>
      <c r="U14" s="48"/>
      <c r="V14" s="48"/>
      <c r="W14" s="48"/>
      <c r="X14" s="48"/>
      <c r="Y14" s="48"/>
      <c r="Z14" s="109"/>
      <c r="AA14" s="34"/>
    </row>
    <row r="15" spans="1:27" ht="16.5" customHeight="1" thickBot="1">
      <c r="A15" s="34"/>
      <c r="B15" s="47"/>
      <c r="C15" s="48"/>
      <c r="D15" s="48"/>
      <c r="E15" s="48"/>
      <c r="F15" s="48"/>
      <c r="G15" s="50"/>
      <c r="H15" s="34"/>
      <c r="I15" s="56" t="b">
        <f t="shared" si="8"/>
        <v>0</v>
      </c>
      <c r="J15" s="287"/>
      <c r="K15" s="291"/>
      <c r="L15" s="311"/>
      <c r="M15" s="234"/>
      <c r="N15" s="134" t="b">
        <f t="shared" si="9"/>
        <v>0</v>
      </c>
      <c r="O15" s="34"/>
      <c r="P15" s="108"/>
      <c r="Q15" s="350" t="s">
        <v>26</v>
      </c>
      <c r="R15" s="351"/>
      <c r="S15" s="351"/>
      <c r="T15" s="351"/>
      <c r="U15" s="48"/>
      <c r="V15" s="350" t="s">
        <v>26</v>
      </c>
      <c r="W15" s="351"/>
      <c r="X15" s="351"/>
      <c r="Y15" s="351"/>
      <c r="Z15" s="109"/>
      <c r="AA15" s="34"/>
    </row>
    <row r="16" spans="1:27" ht="16.5" customHeight="1" thickBot="1">
      <c r="A16" s="34"/>
      <c r="B16" s="47"/>
      <c r="C16" s="339" t="s">
        <v>26</v>
      </c>
      <c r="D16" s="340"/>
      <c r="E16" s="340"/>
      <c r="F16" s="340"/>
      <c r="G16" s="50"/>
      <c r="H16" s="34"/>
      <c r="I16" s="56" t="b">
        <f t="shared" si="8"/>
        <v>0</v>
      </c>
      <c r="J16" s="222"/>
      <c r="K16" s="288"/>
      <c r="L16" s="289"/>
      <c r="M16" s="290"/>
      <c r="N16" s="134" t="b">
        <f t="shared" si="9"/>
        <v>0</v>
      </c>
      <c r="O16" s="135" t="b">
        <f t="shared" ref="O16:O19" si="10">AND(ISBLANK(S16),NOT(ISBLANK(T16)))</f>
        <v>0</v>
      </c>
      <c r="P16" s="110" t="b">
        <f t="shared" ref="P16:P19" si="11">AND(ISBLANK(Q16),NOT(ISBLANK(R16)))</f>
        <v>0</v>
      </c>
      <c r="Q16" s="224"/>
      <c r="R16" s="269"/>
      <c r="S16" s="264"/>
      <c r="T16" s="234"/>
      <c r="U16" s="111" t="b">
        <f t="shared" ref="U16:U19" si="12">AND(ISBLANK(V16),NOT(ISBLANK(W16)))</f>
        <v>0</v>
      </c>
      <c r="V16" s="302"/>
      <c r="W16" s="267"/>
      <c r="X16" s="270"/>
      <c r="Y16" s="233"/>
      <c r="Z16" s="136" t="b">
        <f t="shared" ref="Z16:Z19" si="13">AND(ISBLANK(X16),NOT(ISBLANK(Y16)))</f>
        <v>0</v>
      </c>
      <c r="AA16" s="34"/>
    </row>
    <row r="17" spans="1:27" ht="16.5" customHeight="1">
      <c r="A17" s="34"/>
      <c r="B17" s="53" t="b">
        <f t="shared" ref="B17:B20" si="14">AND(ISBLANK(C17),NOT(ISBLANK(D17)))</f>
        <v>0</v>
      </c>
      <c r="C17" s="278"/>
      <c r="D17" s="274"/>
      <c r="E17" s="279"/>
      <c r="F17" s="234"/>
      <c r="G17" s="133" t="b">
        <f t="shared" ref="G17:G20" si="15">AND(ISBLANK(E17),NOT(ISBLANK(F17)))</f>
        <v>0</v>
      </c>
      <c r="H17" s="34"/>
      <c r="I17" s="51"/>
      <c r="J17" s="59"/>
      <c r="K17" s="196">
        <f>IF(K18&gt;M18,K18-M18,)</f>
        <v>0</v>
      </c>
      <c r="L17" s="59"/>
      <c r="M17" s="203">
        <f>IF(M18&gt;K18,M18-K18,IF(K18=M18,0,))</f>
        <v>0</v>
      </c>
      <c r="N17" s="52"/>
      <c r="O17" s="135" t="b">
        <f t="shared" si="10"/>
        <v>0</v>
      </c>
      <c r="P17" s="110" t="b">
        <f t="shared" si="11"/>
        <v>0</v>
      </c>
      <c r="Q17" s="238"/>
      <c r="R17" s="271"/>
      <c r="S17" s="321"/>
      <c r="T17" s="235"/>
      <c r="U17" s="111" t="b">
        <f t="shared" si="12"/>
        <v>0</v>
      </c>
      <c r="V17" s="226"/>
      <c r="W17" s="301"/>
      <c r="X17" s="266"/>
      <c r="Y17" s="234"/>
      <c r="Z17" s="136" t="b">
        <f t="shared" si="13"/>
        <v>0</v>
      </c>
      <c r="AA17" s="34"/>
    </row>
    <row r="18" spans="1:27" ht="16.5" customHeight="1">
      <c r="A18" s="34"/>
      <c r="B18" s="53" t="b">
        <f t="shared" si="14"/>
        <v>0</v>
      </c>
      <c r="C18" s="214"/>
      <c r="D18" s="319"/>
      <c r="E18" s="256"/>
      <c r="F18" s="216"/>
      <c r="G18" s="133" t="b">
        <f t="shared" si="15"/>
        <v>0</v>
      </c>
      <c r="H18" s="34"/>
      <c r="I18" s="51"/>
      <c r="J18" s="48"/>
      <c r="K18" s="141">
        <f>SUM(K13:K16)</f>
        <v>0</v>
      </c>
      <c r="L18" s="142"/>
      <c r="M18" s="143">
        <f>SUM(M13:M16)</f>
        <v>0</v>
      </c>
      <c r="N18" s="52"/>
      <c r="O18" s="135" t="b">
        <f t="shared" si="10"/>
        <v>0</v>
      </c>
      <c r="P18" s="110" t="b">
        <f t="shared" si="11"/>
        <v>0</v>
      </c>
      <c r="Q18" s="226"/>
      <c r="R18" s="267"/>
      <c r="S18" s="321"/>
      <c r="T18" s="234"/>
      <c r="U18" s="111" t="b">
        <f t="shared" si="12"/>
        <v>0</v>
      </c>
      <c r="V18" s="226"/>
      <c r="W18" s="301"/>
      <c r="X18" s="266"/>
      <c r="Y18" s="235"/>
      <c r="Z18" s="136" t="b">
        <f t="shared" si="13"/>
        <v>0</v>
      </c>
      <c r="AA18" s="34"/>
    </row>
    <row r="19" spans="1:27" ht="16.5" customHeight="1" thickBot="1">
      <c r="A19" s="34"/>
      <c r="B19" s="53" t="b">
        <f t="shared" si="14"/>
        <v>0</v>
      </c>
      <c r="C19" s="214"/>
      <c r="D19" s="257"/>
      <c r="E19" s="276"/>
      <c r="F19" s="234"/>
      <c r="G19" s="133" t="b">
        <f t="shared" si="15"/>
        <v>0</v>
      </c>
      <c r="H19" s="34"/>
      <c r="I19" s="64"/>
      <c r="J19" s="65"/>
      <c r="K19" s="65"/>
      <c r="L19" s="65"/>
      <c r="M19" s="65"/>
      <c r="N19" s="66"/>
      <c r="O19" s="135" t="b">
        <f t="shared" si="10"/>
        <v>0</v>
      </c>
      <c r="P19" s="110" t="b">
        <f t="shared" si="11"/>
        <v>0</v>
      </c>
      <c r="Q19" s="236"/>
      <c r="R19" s="271"/>
      <c r="S19" s="266"/>
      <c r="T19" s="235"/>
      <c r="U19" s="111" t="b">
        <f t="shared" si="12"/>
        <v>0</v>
      </c>
      <c r="V19" s="226"/>
      <c r="W19" s="301"/>
      <c r="X19" s="266"/>
      <c r="Y19" s="235"/>
      <c r="Z19" s="136" t="b">
        <f t="shared" si="13"/>
        <v>0</v>
      </c>
      <c r="AA19" s="34"/>
    </row>
    <row r="20" spans="1:27" ht="16.5" customHeight="1" thickTop="1" thickBot="1">
      <c r="A20" s="34"/>
      <c r="B20" s="53" t="b">
        <f t="shared" si="14"/>
        <v>0</v>
      </c>
      <c r="C20" s="217"/>
      <c r="D20" s="257"/>
      <c r="E20" s="277"/>
      <c r="F20" s="216"/>
      <c r="G20" s="133" t="b">
        <f t="shared" si="15"/>
        <v>0</v>
      </c>
      <c r="H20" s="34"/>
      <c r="I20" s="48"/>
      <c r="J20" s="48"/>
      <c r="K20" s="48"/>
      <c r="L20" s="48"/>
      <c r="M20" s="48"/>
      <c r="N20" s="48"/>
      <c r="O20" s="34"/>
      <c r="P20" s="108"/>
      <c r="Q20" s="79"/>
      <c r="R20" s="139">
        <f>IF(R21&gt;T21,R21-T21,IF(R21=T21,0,""))</f>
        <v>0</v>
      </c>
      <c r="S20" s="79"/>
      <c r="T20" s="140">
        <f>IF(T21&gt;R21,T21-R21,)</f>
        <v>0</v>
      </c>
      <c r="U20" s="48"/>
      <c r="V20" s="79"/>
      <c r="W20" s="192">
        <f>IF(W21&gt;Y21,W21-Y21,IF(W21=Y21,0,""))</f>
        <v>0</v>
      </c>
      <c r="X20" s="79"/>
      <c r="Y20" s="140">
        <f>IF(Y21&gt;W21,Y21-W21,)</f>
        <v>0</v>
      </c>
      <c r="Z20" s="109"/>
      <c r="AA20" s="34"/>
    </row>
    <row r="21" spans="1:27" ht="16.5" customHeight="1" thickTop="1">
      <c r="A21" s="34"/>
      <c r="B21" s="47"/>
      <c r="C21" s="58"/>
      <c r="D21" s="144">
        <f>IF(D22&gt;F22,D22-F22,IF(D22=F22,0,))</f>
        <v>0</v>
      </c>
      <c r="E21" s="200"/>
      <c r="F21" s="145">
        <f>IF(F22&gt;D22,F22-D22,)</f>
        <v>0</v>
      </c>
      <c r="G21" s="50"/>
      <c r="H21" s="34"/>
      <c r="I21" s="67"/>
      <c r="J21" s="68"/>
      <c r="K21" s="69"/>
      <c r="L21" s="69"/>
      <c r="M21" s="69"/>
      <c r="N21" s="70"/>
      <c r="O21" s="34"/>
      <c r="P21" s="108"/>
      <c r="Q21" s="48"/>
      <c r="R21" s="141">
        <f>SUM(R16:R19)</f>
        <v>0</v>
      </c>
      <c r="S21" s="142"/>
      <c r="T21" s="141">
        <f>SUM(T16:T19)</f>
        <v>0</v>
      </c>
      <c r="U21" s="48"/>
      <c r="V21" s="48"/>
      <c r="W21" s="141">
        <f>SUM(W16:W19)</f>
        <v>0</v>
      </c>
      <c r="X21" s="142"/>
      <c r="Y21" s="141">
        <f>SUM(Y16:Y19)</f>
        <v>0</v>
      </c>
      <c r="Z21" s="109"/>
      <c r="AA21" s="34"/>
    </row>
    <row r="22" spans="1:27" ht="16.5" customHeight="1" thickBot="1">
      <c r="A22" s="34"/>
      <c r="B22" s="47"/>
      <c r="C22" s="48"/>
      <c r="D22" s="141">
        <f>SUM(D17:D20)</f>
        <v>0</v>
      </c>
      <c r="E22" s="142"/>
      <c r="F22" s="143">
        <f>SUM(F17:F20)</f>
        <v>0</v>
      </c>
      <c r="G22" s="50"/>
      <c r="H22" s="34"/>
      <c r="I22" s="71"/>
      <c r="J22" s="72"/>
      <c r="K22" s="73"/>
      <c r="L22" s="72"/>
      <c r="M22" s="72"/>
      <c r="N22" s="74"/>
      <c r="O22" s="34"/>
      <c r="P22" s="108"/>
      <c r="Q22" s="350" t="s">
        <v>26</v>
      </c>
      <c r="R22" s="351"/>
      <c r="S22" s="351"/>
      <c r="T22" s="351"/>
      <c r="U22" s="48"/>
      <c r="V22" s="350" t="s">
        <v>26</v>
      </c>
      <c r="W22" s="351"/>
      <c r="X22" s="351"/>
      <c r="Y22" s="351"/>
      <c r="Z22" s="109"/>
      <c r="AA22" s="34"/>
    </row>
    <row r="23" spans="1:27" ht="16.5" customHeight="1">
      <c r="A23" s="34"/>
      <c r="B23" s="47"/>
      <c r="C23" s="48"/>
      <c r="D23" s="48"/>
      <c r="E23" s="48"/>
      <c r="F23" s="48"/>
      <c r="G23" s="50"/>
      <c r="H23" s="34"/>
      <c r="I23" s="75"/>
      <c r="J23" s="48"/>
      <c r="K23" s="49"/>
      <c r="L23" s="48"/>
      <c r="M23" s="48"/>
      <c r="N23" s="76"/>
      <c r="O23" s="135" t="b">
        <f t="shared" ref="O23:O26" si="16">AND(ISBLANK(S23),NOT(ISBLANK(T23)))</f>
        <v>0</v>
      </c>
      <c r="P23" s="110" t="b">
        <f t="shared" ref="P23:P26" si="17">AND(ISBLANK(Q23),NOT(ISBLANK(R23)))</f>
        <v>0</v>
      </c>
      <c r="Q23" s="302"/>
      <c r="R23" s="267"/>
      <c r="S23" s="264"/>
      <c r="T23" s="234"/>
      <c r="U23" s="111" t="b">
        <f t="shared" ref="U23:U26" si="18">AND(ISBLANK(V23),NOT(ISBLANK(W23)))</f>
        <v>0</v>
      </c>
      <c r="V23" s="224"/>
      <c r="W23" s="267"/>
      <c r="X23" s="264"/>
      <c r="Y23" s="234"/>
      <c r="Z23" s="136" t="b">
        <f t="shared" ref="Z23:Z26" si="19">AND(ISBLANK(X23),NOT(ISBLANK(Y23)))</f>
        <v>0</v>
      </c>
      <c r="AA23" s="34"/>
    </row>
    <row r="24" spans="1:27" ht="16.5" customHeight="1" thickBot="1">
      <c r="A24" s="34"/>
      <c r="B24" s="47"/>
      <c r="C24" s="339" t="s">
        <v>26</v>
      </c>
      <c r="D24" s="340"/>
      <c r="E24" s="340"/>
      <c r="F24" s="340"/>
      <c r="G24" s="50"/>
      <c r="H24" s="34"/>
      <c r="I24" s="75"/>
      <c r="J24" s="341" t="s">
        <v>26</v>
      </c>
      <c r="K24" s="340"/>
      <c r="L24" s="340"/>
      <c r="M24" s="340"/>
      <c r="N24" s="76"/>
      <c r="O24" s="135" t="b">
        <f t="shared" si="16"/>
        <v>0</v>
      </c>
      <c r="P24" s="110" t="b">
        <f t="shared" si="17"/>
        <v>0</v>
      </c>
      <c r="Q24" s="226"/>
      <c r="R24" s="301"/>
      <c r="S24" s="321"/>
      <c r="T24" s="300"/>
      <c r="U24" s="111" t="b">
        <f t="shared" si="18"/>
        <v>0</v>
      </c>
      <c r="V24" s="238"/>
      <c r="W24" s="301"/>
      <c r="X24" s="268"/>
      <c r="Y24" s="300"/>
      <c r="Z24" s="136" t="b">
        <f t="shared" si="19"/>
        <v>0</v>
      </c>
      <c r="AA24" s="34"/>
    </row>
    <row r="25" spans="1:27" ht="16.5" customHeight="1">
      <c r="A25" s="34"/>
      <c r="B25" s="53" t="b">
        <f t="shared" ref="B25:B28" si="20">AND(ISBLANK(C25),NOT(ISBLANK(D25)))</f>
        <v>0</v>
      </c>
      <c r="C25" s="273"/>
      <c r="D25" s="274"/>
      <c r="E25" s="279"/>
      <c r="F25" s="234"/>
      <c r="G25" s="133" t="b">
        <f t="shared" ref="G25:G28" si="21">AND(ISBLANK(E25),NOT(ISBLANK(F25)))</f>
        <v>0</v>
      </c>
      <c r="H25" s="34"/>
      <c r="I25" s="77" t="b">
        <f t="shared" ref="I25:I28" si="22">AND(ISBLANK(J25),NOT(ISBLANK(K25)))</f>
        <v>0</v>
      </c>
      <c r="J25" s="302"/>
      <c r="K25" s="269"/>
      <c r="L25" s="270"/>
      <c r="M25" s="298"/>
      <c r="N25" s="146" t="b">
        <f t="shared" ref="N25:N28" si="23">AND(ISBLANK(L25),NOT(ISBLANK(M25)))</f>
        <v>0</v>
      </c>
      <c r="O25" s="135" t="b">
        <f t="shared" si="16"/>
        <v>0</v>
      </c>
      <c r="P25" s="110" t="b">
        <f t="shared" si="17"/>
        <v>0</v>
      </c>
      <c r="Q25" s="236"/>
      <c r="R25" s="301"/>
      <c r="S25" s="268"/>
      <c r="T25" s="300"/>
      <c r="U25" s="111" t="b">
        <f t="shared" si="18"/>
        <v>0</v>
      </c>
      <c r="V25" s="226"/>
      <c r="W25" s="301"/>
      <c r="X25" s="266"/>
      <c r="Y25" s="300"/>
      <c r="Z25" s="136" t="b">
        <f t="shared" si="19"/>
        <v>0</v>
      </c>
      <c r="AA25" s="34"/>
    </row>
    <row r="26" spans="1:27" ht="16.5" customHeight="1">
      <c r="A26" s="34"/>
      <c r="B26" s="53" t="b">
        <f t="shared" si="20"/>
        <v>0</v>
      </c>
      <c r="C26" s="258"/>
      <c r="D26" s="319"/>
      <c r="E26" s="256"/>
      <c r="F26" s="216"/>
      <c r="G26" s="133" t="b">
        <f t="shared" si="21"/>
        <v>0</v>
      </c>
      <c r="H26" s="34"/>
      <c r="I26" s="77" t="b">
        <f t="shared" si="22"/>
        <v>0</v>
      </c>
      <c r="J26" s="226"/>
      <c r="K26" s="267"/>
      <c r="L26" s="272"/>
      <c r="M26" s="235"/>
      <c r="N26" s="146" t="b">
        <f t="shared" si="23"/>
        <v>0</v>
      </c>
      <c r="O26" s="135" t="b">
        <f t="shared" si="16"/>
        <v>0</v>
      </c>
      <c r="P26" s="110" t="b">
        <f t="shared" si="17"/>
        <v>0</v>
      </c>
      <c r="Q26" s="226"/>
      <c r="R26" s="271"/>
      <c r="S26" s="266"/>
      <c r="T26" s="235"/>
      <c r="U26" s="111" t="b">
        <f t="shared" si="18"/>
        <v>0</v>
      </c>
      <c r="V26" s="226"/>
      <c r="W26" s="301"/>
      <c r="X26" s="266"/>
      <c r="Y26" s="300"/>
      <c r="Z26" s="136" t="b">
        <f t="shared" si="19"/>
        <v>0</v>
      </c>
      <c r="AA26" s="34"/>
    </row>
    <row r="27" spans="1:27" ht="16.5" customHeight="1">
      <c r="A27" s="34"/>
      <c r="B27" s="53" t="b">
        <f t="shared" si="20"/>
        <v>0</v>
      </c>
      <c r="C27" s="309"/>
      <c r="D27" s="319"/>
      <c r="E27" s="320"/>
      <c r="F27" s="216"/>
      <c r="G27" s="133" t="b">
        <f t="shared" si="21"/>
        <v>0</v>
      </c>
      <c r="H27" s="34"/>
      <c r="I27" s="77" t="b">
        <f t="shared" si="22"/>
        <v>0</v>
      </c>
      <c r="J27" s="238"/>
      <c r="K27" s="271"/>
      <c r="L27" s="266"/>
      <c r="M27" s="234"/>
      <c r="N27" s="146" t="b">
        <f t="shared" si="23"/>
        <v>0</v>
      </c>
      <c r="O27" s="34"/>
      <c r="P27" s="108"/>
      <c r="Q27" s="191"/>
      <c r="R27" s="139">
        <f>IF(R28&gt;T28,R28-T28,IF(R28=T28,0,""))</f>
        <v>0</v>
      </c>
      <c r="S27" s="79"/>
      <c r="T27" s="140">
        <f>IF(T28&gt;R28,T28-R28,)</f>
        <v>0</v>
      </c>
      <c r="U27" s="48"/>
      <c r="V27" s="191"/>
      <c r="W27" s="192">
        <f>IF(W28&gt;Y28,W28-Y28,IF(W28=Y28,0,""))</f>
        <v>0</v>
      </c>
      <c r="X27" s="193"/>
      <c r="Y27" s="194">
        <f>IF(Y28&gt;W28,Y28-W28,)</f>
        <v>0</v>
      </c>
      <c r="Z27" s="109"/>
      <c r="AA27" s="34"/>
    </row>
    <row r="28" spans="1:27" ht="16.5" customHeight="1">
      <c r="A28" s="34"/>
      <c r="B28" s="53" t="b">
        <f t="shared" si="20"/>
        <v>0</v>
      </c>
      <c r="C28" s="281"/>
      <c r="D28" s="319"/>
      <c r="E28" s="276"/>
      <c r="F28" s="216"/>
      <c r="G28" s="133" t="b">
        <f t="shared" si="21"/>
        <v>0</v>
      </c>
      <c r="H28" s="34"/>
      <c r="I28" s="77" t="b">
        <f t="shared" si="22"/>
        <v>0</v>
      </c>
      <c r="J28" s="299"/>
      <c r="K28" s="303"/>
      <c r="L28" s="268"/>
      <c r="M28" s="235"/>
      <c r="N28" s="146" t="b">
        <f t="shared" si="23"/>
        <v>0</v>
      </c>
      <c r="O28" s="34"/>
      <c r="P28" s="108"/>
      <c r="Q28" s="48"/>
      <c r="R28" s="141">
        <f>SUM(R23:R26)</f>
        <v>0</v>
      </c>
      <c r="S28" s="142"/>
      <c r="T28" s="141">
        <f>SUM(T23:T26)</f>
        <v>0</v>
      </c>
      <c r="U28" s="48"/>
      <c r="V28" s="48"/>
      <c r="W28" s="141">
        <f>SUM(W23:W26)</f>
        <v>0</v>
      </c>
      <c r="X28" s="142"/>
      <c r="Y28" s="141">
        <f>SUM(Y23:Y26)</f>
        <v>0</v>
      </c>
      <c r="Z28" s="109"/>
      <c r="AA28" s="34"/>
    </row>
    <row r="29" spans="1:27" ht="16.5" customHeight="1">
      <c r="A29" s="34"/>
      <c r="B29" s="47"/>
      <c r="C29" s="202"/>
      <c r="D29" s="199">
        <f>IF(D30&gt;F30,D30-F30,IF(D30=F30,0,))</f>
        <v>0</v>
      </c>
      <c r="E29" s="200"/>
      <c r="F29" s="201">
        <f>IF(F30&gt;D30,F30-D30,)</f>
        <v>0</v>
      </c>
      <c r="G29" s="50"/>
      <c r="H29" s="34"/>
      <c r="I29" s="75"/>
      <c r="J29" s="191"/>
      <c r="K29" s="139">
        <f>IF(K30&gt;M30,K30-M30,)</f>
        <v>0</v>
      </c>
      <c r="L29" s="193"/>
      <c r="M29" s="194">
        <f>IF(M30&gt;K30,M30-K30,IF(K30=M30,0,""))</f>
        <v>0</v>
      </c>
      <c r="N29" s="76"/>
      <c r="O29" s="34"/>
      <c r="P29" s="108"/>
      <c r="Q29" s="48"/>
      <c r="R29" s="48"/>
      <c r="S29" s="48"/>
      <c r="T29" s="48"/>
      <c r="U29" s="48"/>
      <c r="V29" s="48"/>
      <c r="W29" s="48"/>
      <c r="X29" s="48"/>
      <c r="Y29" s="48"/>
      <c r="Z29" s="109"/>
      <c r="AA29" s="34"/>
    </row>
    <row r="30" spans="1:27" ht="16.5" customHeight="1">
      <c r="A30" s="34"/>
      <c r="B30" s="47"/>
      <c r="C30" s="48"/>
      <c r="D30" s="141">
        <f>SUM(D25:D28)</f>
        <v>0</v>
      </c>
      <c r="E30" s="142"/>
      <c r="F30" s="143">
        <f>SUM(F25:F28)</f>
        <v>0</v>
      </c>
      <c r="G30" s="50"/>
      <c r="H30" s="34"/>
      <c r="I30" s="75"/>
      <c r="J30" s="48"/>
      <c r="K30" s="141">
        <f>SUM(K25:K28)</f>
        <v>0</v>
      </c>
      <c r="L30" s="142"/>
      <c r="M30" s="143">
        <f>SUM(M25:M28)</f>
        <v>0</v>
      </c>
      <c r="N30" s="76"/>
      <c r="O30" s="34"/>
      <c r="P30" s="108"/>
      <c r="Q30" s="48"/>
      <c r="R30" s="48"/>
      <c r="S30" s="48"/>
      <c r="T30" s="48"/>
      <c r="U30" s="48"/>
      <c r="V30" s="48"/>
      <c r="W30" s="48"/>
      <c r="X30" s="48"/>
      <c r="Y30" s="48"/>
      <c r="Z30" s="109"/>
      <c r="AA30" s="34"/>
    </row>
    <row r="31" spans="1:27" ht="16.5" customHeight="1">
      <c r="A31" s="34"/>
      <c r="B31" s="47"/>
      <c r="C31" s="48"/>
      <c r="D31" s="48"/>
      <c r="E31" s="48"/>
      <c r="F31" s="48"/>
      <c r="G31" s="50"/>
      <c r="H31" s="34"/>
      <c r="I31" s="75"/>
      <c r="J31" s="117"/>
      <c r="K31" s="118"/>
      <c r="L31" s="117"/>
      <c r="M31" s="118"/>
      <c r="N31" s="76"/>
      <c r="O31" s="34"/>
      <c r="P31" s="108"/>
      <c r="Q31" s="48"/>
      <c r="R31" s="147"/>
      <c r="S31" s="48"/>
      <c r="T31" s="208">
        <f>T10+Y10+T20+Y20+T27+Y27-R10-W10-R20-W20-R27-W27</f>
        <v>0</v>
      </c>
      <c r="U31" s="48"/>
      <c r="V31" s="48"/>
      <c r="W31" s="48"/>
      <c r="X31" s="48"/>
      <c r="Y31" s="48"/>
      <c r="Z31" s="109"/>
      <c r="AA31" s="34"/>
    </row>
    <row r="32" spans="1:27" ht="16.5" customHeight="1">
      <c r="A32" s="34"/>
      <c r="B32" s="47"/>
      <c r="C32" s="48"/>
      <c r="D32" s="48"/>
      <c r="E32" s="48"/>
      <c r="F32" s="48"/>
      <c r="G32" s="50"/>
      <c r="H32" s="34"/>
      <c r="I32" s="75"/>
      <c r="J32" s="48"/>
      <c r="K32" s="147"/>
      <c r="L32" s="48"/>
      <c r="M32" s="208">
        <f>T31</f>
        <v>0</v>
      </c>
      <c r="N32" s="76"/>
      <c r="O32" s="34"/>
      <c r="P32" s="119"/>
      <c r="Q32" s="120"/>
      <c r="R32" s="120"/>
      <c r="S32" s="120"/>
      <c r="T32" s="120"/>
      <c r="U32" s="120"/>
      <c r="V32" s="120"/>
      <c r="W32" s="120"/>
      <c r="X32" s="120"/>
      <c r="Y32" s="120"/>
      <c r="Z32" s="121"/>
      <c r="AA32" s="34"/>
    </row>
    <row r="33" spans="1:27" ht="16.5" customHeight="1">
      <c r="A33" s="34"/>
      <c r="B33" s="47"/>
      <c r="C33" s="48"/>
      <c r="D33" s="48"/>
      <c r="E33" s="48"/>
      <c r="F33" s="48"/>
      <c r="G33" s="50"/>
      <c r="H33" s="34"/>
      <c r="I33" s="75"/>
      <c r="J33" s="48"/>
      <c r="K33" s="48"/>
      <c r="L33" s="48"/>
      <c r="M33" s="48"/>
      <c r="N33" s="76"/>
      <c r="O33" s="34"/>
      <c r="P33" s="1"/>
      <c r="Q33" s="1"/>
      <c r="R33" s="1"/>
      <c r="S33" s="1"/>
      <c r="T33" s="1"/>
      <c r="U33" s="1"/>
      <c r="V33" s="1"/>
      <c r="W33" s="1"/>
      <c r="X33" s="34"/>
      <c r="Y33" s="34"/>
      <c r="Z33" s="34"/>
      <c r="AA33" s="34"/>
    </row>
    <row r="34" spans="1:27" ht="16.5" customHeight="1">
      <c r="A34" s="34"/>
      <c r="B34" s="47"/>
      <c r="C34" s="48"/>
      <c r="D34" s="148" t="s">
        <v>28</v>
      </c>
      <c r="E34" s="149" t="s">
        <v>53</v>
      </c>
      <c r="F34" s="150">
        <f>D13+D21+D29-F13-F21-F29</f>
        <v>0</v>
      </c>
      <c r="G34" s="50"/>
      <c r="H34" s="34"/>
      <c r="I34" s="75"/>
      <c r="J34" s="367" t="s">
        <v>54</v>
      </c>
      <c r="K34" s="367"/>
      <c r="L34" s="151" t="s">
        <v>53</v>
      </c>
      <c r="M34" s="152">
        <f>M10+M17+M29+M32-K10-K17-K29</f>
        <v>0</v>
      </c>
      <c r="N34" s="76"/>
      <c r="O34" s="34"/>
      <c r="P34" s="368" t="str">
        <f>IF(R35=W35, "Great job! Your debits equal your credits!","Oh no...your debits don't equal your credits")</f>
        <v>Great job! Your debits equal your credits!</v>
      </c>
      <c r="Q34" s="369"/>
      <c r="R34" s="369"/>
      <c r="S34" s="369"/>
      <c r="T34" s="369"/>
      <c r="U34" s="369"/>
      <c r="V34" s="369"/>
      <c r="W34" s="369"/>
      <c r="X34" s="369"/>
      <c r="Y34" s="369"/>
      <c r="Z34" s="34"/>
      <c r="AA34" s="34"/>
    </row>
    <row r="35" spans="1:27" ht="16.5" customHeight="1" thickBot="1">
      <c r="A35" s="34"/>
      <c r="B35" s="86"/>
      <c r="C35" s="87"/>
      <c r="D35" s="87"/>
      <c r="E35" s="87"/>
      <c r="F35" s="87"/>
      <c r="G35" s="89"/>
      <c r="H35" s="34"/>
      <c r="I35" s="90"/>
      <c r="J35" s="153"/>
      <c r="K35" s="153"/>
      <c r="L35" s="153"/>
      <c r="M35" s="153"/>
      <c r="N35" s="93"/>
      <c r="O35" s="34"/>
      <c r="P35" s="154"/>
      <c r="Q35" s="48"/>
      <c r="R35" s="155">
        <f>D14+D22+D30+K11+K18+K30+R11+W11+R21+W21+R28+W28</f>
        <v>0</v>
      </c>
      <c r="S35" s="34"/>
      <c r="T35" s="156"/>
      <c r="U35" s="157"/>
      <c r="V35" s="34"/>
      <c r="W35" s="155">
        <f>F14+F22+F30+M11+M18+M30+T11+Y11+T21+Y21+T28+Y28</f>
        <v>0</v>
      </c>
      <c r="X35" s="363"/>
      <c r="Y35" s="363"/>
      <c r="Z35" s="34"/>
      <c r="AA35" s="34"/>
    </row>
    <row r="36" spans="1:27" ht="26.25" customHeight="1" thickTop="1">
      <c r="A36" s="34"/>
      <c r="B36" s="48"/>
      <c r="C36" s="48"/>
      <c r="D36" s="48"/>
      <c r="E36" s="48"/>
      <c r="F36" s="48"/>
      <c r="G36" s="48"/>
      <c r="H36" s="34"/>
      <c r="I36" s="34"/>
      <c r="J36" s="34"/>
      <c r="K36" s="34"/>
      <c r="L36" s="34"/>
      <c r="M36" s="34"/>
      <c r="N36" s="34"/>
      <c r="O36" s="34"/>
      <c r="P36" s="158"/>
      <c r="Q36" s="159"/>
      <c r="R36" s="160" t="s">
        <v>55</v>
      </c>
      <c r="S36" s="161"/>
      <c r="T36" s="162" t="s">
        <v>53</v>
      </c>
      <c r="U36" s="159"/>
      <c r="V36" s="159"/>
      <c r="W36" s="163" t="s">
        <v>56</v>
      </c>
      <c r="X36" s="188"/>
      <c r="Y36" s="189"/>
      <c r="Z36" s="34"/>
      <c r="AA36" s="34"/>
    </row>
    <row r="37" spans="1:27" ht="15.75" customHeight="1">
      <c r="A37" s="34"/>
      <c r="B37" s="48"/>
      <c r="C37" s="48"/>
      <c r="D37" s="48"/>
      <c r="E37" s="48"/>
      <c r="F37" s="48"/>
      <c r="G37" s="48"/>
      <c r="H37" s="34"/>
      <c r="I37" s="34"/>
      <c r="J37" s="34"/>
      <c r="K37" s="34"/>
      <c r="L37" s="34"/>
      <c r="M37" s="34"/>
      <c r="N37" s="34"/>
      <c r="O37" s="34"/>
      <c r="P37" s="48"/>
      <c r="Q37" s="34"/>
      <c r="R37" s="95" t="b">
        <f>AND(R35=121200,W35=121200)</f>
        <v>0</v>
      </c>
      <c r="S37" s="34"/>
      <c r="T37" s="34"/>
      <c r="U37" s="48"/>
      <c r="V37" s="34"/>
      <c r="W37" s="34"/>
      <c r="X37" s="34"/>
      <c r="Y37" s="34"/>
      <c r="Z37" s="34"/>
      <c r="AA37" s="34"/>
    </row>
    <row r="38" spans="1:27" ht="15.75" customHeight="1">
      <c r="A38" s="34"/>
      <c r="B38" s="48"/>
      <c r="C38" s="48"/>
      <c r="D38" s="48"/>
      <c r="E38" s="48"/>
      <c r="F38" s="48"/>
      <c r="G38" s="48"/>
      <c r="H38" s="34"/>
      <c r="I38" s="34"/>
      <c r="J38" s="34"/>
      <c r="K38" s="34"/>
      <c r="L38" s="34"/>
      <c r="M38" s="34"/>
      <c r="N38" s="34"/>
      <c r="O38" s="34"/>
      <c r="P38" s="48"/>
      <c r="Q38" s="34"/>
      <c r="R38" s="34"/>
      <c r="S38" s="34"/>
      <c r="T38" s="34"/>
      <c r="U38" s="48"/>
      <c r="V38" s="34"/>
      <c r="W38" s="34"/>
      <c r="X38" s="34"/>
      <c r="Y38" s="34"/>
      <c r="Z38" s="34"/>
      <c r="AA38" s="34"/>
    </row>
    <row r="39" spans="1:27" ht="15.75" customHeight="1">
      <c r="A39" s="34"/>
      <c r="B39" s="48"/>
      <c r="C39" s="48"/>
      <c r="D39" s="48"/>
      <c r="E39" s="48"/>
      <c r="F39" s="48"/>
      <c r="G39" s="48"/>
      <c r="H39" s="34"/>
      <c r="I39" s="34"/>
      <c r="J39" s="34"/>
      <c r="K39" s="34"/>
      <c r="L39" s="34"/>
      <c r="M39" s="34"/>
      <c r="N39" s="34"/>
      <c r="O39" s="34"/>
      <c r="P39" s="34"/>
      <c r="Q39" s="34"/>
      <c r="R39" s="34"/>
      <c r="S39" s="34"/>
      <c r="T39" s="34"/>
      <c r="U39" s="34"/>
      <c r="V39" s="34"/>
      <c r="W39" s="34"/>
      <c r="X39" s="34"/>
      <c r="Y39" s="34"/>
      <c r="Z39" s="34"/>
      <c r="AA39" s="34"/>
    </row>
    <row r="40" spans="1:27" ht="15.75" customHeight="1">
      <c r="A40" s="34"/>
      <c r="B40" s="48"/>
      <c r="C40" s="48"/>
      <c r="D40" s="48"/>
      <c r="E40" s="48"/>
      <c r="F40" s="48"/>
      <c r="G40" s="48"/>
      <c r="H40" s="34"/>
      <c r="I40" s="34"/>
      <c r="J40" s="34"/>
      <c r="K40" s="34"/>
      <c r="L40" s="34"/>
      <c r="M40" s="34"/>
      <c r="N40" s="34"/>
      <c r="O40" s="34"/>
      <c r="P40" s="34"/>
      <c r="Q40" s="34"/>
      <c r="R40" s="34"/>
      <c r="S40" s="34"/>
      <c r="T40" s="34"/>
      <c r="U40" s="34"/>
      <c r="V40" s="34"/>
      <c r="W40" s="34"/>
      <c r="X40" s="34"/>
      <c r="Y40" s="34"/>
      <c r="Z40" s="34"/>
      <c r="AA40" s="34"/>
    </row>
    <row r="41" spans="1:27" ht="15.75" customHeight="1">
      <c r="A41" s="34"/>
      <c r="B41" s="48"/>
      <c r="C41" s="48"/>
      <c r="D41" s="48"/>
      <c r="E41" s="48"/>
      <c r="F41" s="48"/>
      <c r="G41" s="48"/>
      <c r="H41" s="34"/>
      <c r="I41" s="34"/>
      <c r="J41" s="34"/>
      <c r="K41" s="34"/>
      <c r="L41" s="34"/>
      <c r="M41" s="34"/>
      <c r="N41" s="34"/>
      <c r="O41" s="34"/>
      <c r="P41" s="34"/>
      <c r="Q41" s="34"/>
      <c r="R41" s="34"/>
      <c r="S41" s="34"/>
      <c r="T41" s="34"/>
      <c r="U41" s="34"/>
      <c r="V41" s="34"/>
      <c r="W41" s="34"/>
      <c r="X41" s="34"/>
      <c r="Y41" s="34"/>
      <c r="Z41" s="34"/>
      <c r="AA41" s="34"/>
    </row>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SNsXGnKNwET7yJfrOI4qFQh50j3K/9Wx2LPTwJPm8QE2VeybD1bJY6uFVnydHEdTww/t66ILY8wMryDXE+YKwA==" saltValue="zKDkhz1sFyX/i8ouPTRlKg==" spinCount="100000" sheet="1" objects="1" scenarios="1"/>
  <mergeCells count="15">
    <mergeCell ref="Q15:T15"/>
    <mergeCell ref="V15:Y15"/>
    <mergeCell ref="C5:F5"/>
    <mergeCell ref="J5:M5"/>
    <mergeCell ref="Q5:T5"/>
    <mergeCell ref="V5:Y5"/>
    <mergeCell ref="J12:M12"/>
    <mergeCell ref="X35:Y35"/>
    <mergeCell ref="C16:F16"/>
    <mergeCell ref="Q22:T22"/>
    <mergeCell ref="V22:Y22"/>
    <mergeCell ref="C24:F24"/>
    <mergeCell ref="J24:M24"/>
    <mergeCell ref="J34:K34"/>
    <mergeCell ref="P34:Y34"/>
  </mergeCells>
  <conditionalFormatting sqref="P35:U35 P34">
    <cfRule type="containsText" dxfId="67" priority="4" operator="containsText" text="Great Job">
      <formula>NOT(ISERROR(SEARCH(("Great Job"),(P34))))</formula>
    </cfRule>
  </conditionalFormatting>
  <conditionalFormatting sqref="J5 Q5 V5 J12 Q15 V15 C16 Q22 V22 C24 J24">
    <cfRule type="containsText" dxfId="66" priority="5" operator="containsText" text="Account Name Goes Here">
      <formula>NOT(ISERROR(SEARCH(("Account Name Goes Here"),(C5))))</formula>
    </cfRule>
  </conditionalFormatting>
  <conditionalFormatting sqref="D6:D12 F6:F12 K6:K9 M6:M9 R6:R9 T6:T9 W6:W9 Y6:Y9 K13:K16 M13:M16 R16:R19 T16:T19 W16:W19 Y16:Y19 D17:D20 F17:F20 R23:R26 T23:T26 W23:W26 Y23:Y26 D25:D28 F25:F28 K25:K28 M25:M28">
    <cfRule type="expression" dxfId="65" priority="6">
      <formula>ISBLANK(C6)</formula>
    </cfRule>
  </conditionalFormatting>
  <conditionalFormatting sqref="C6:C12 C17:C20 C25:C28">
    <cfRule type="expression" dxfId="64" priority="7">
      <formula>B6=TRUE</formula>
    </cfRule>
  </conditionalFormatting>
  <conditionalFormatting sqref="E6:E12 E17:E20 E25:E28">
    <cfRule type="expression" dxfId="63" priority="8">
      <formula>G6=TRUE</formula>
    </cfRule>
  </conditionalFormatting>
  <conditionalFormatting sqref="J6:J9 J13:J16">
    <cfRule type="expression" dxfId="62" priority="9">
      <formula>I6=TRUE</formula>
    </cfRule>
  </conditionalFormatting>
  <conditionalFormatting sqref="J25:J28 Q6:Q9 Q16:Q19 Q23:Q26 V6:V9 V16:V19 V23:V26">
    <cfRule type="expression" dxfId="61" priority="10">
      <formula>I25=TRUE</formula>
    </cfRule>
  </conditionalFormatting>
  <conditionalFormatting sqref="S6:S9 S16:S19 S23:S26">
    <cfRule type="expression" dxfId="60" priority="11">
      <formula>O6=TRUE</formula>
    </cfRule>
  </conditionalFormatting>
  <conditionalFormatting sqref="X6:X9 X16:X19 X23:X26">
    <cfRule type="expression" dxfId="59" priority="12">
      <formula>Z6=TRUE</formula>
    </cfRule>
  </conditionalFormatting>
  <conditionalFormatting sqref="L6:L9 L13:L16">
    <cfRule type="expression" dxfId="58" priority="13">
      <formula>N6=TRUE</formula>
    </cfRule>
  </conditionalFormatting>
  <conditionalFormatting sqref="L25:L28">
    <cfRule type="expression" dxfId="57" priority="14">
      <formula>N25=TRUE</formula>
    </cfRule>
  </conditionalFormatting>
  <conditionalFormatting sqref="F34">
    <cfRule type="cellIs" dxfId="56" priority="15" operator="equal">
      <formula>89800</formula>
    </cfRule>
  </conditionalFormatting>
  <conditionalFormatting sqref="M34">
    <cfRule type="cellIs" dxfId="55" priority="16" operator="equal">
      <formula>89800</formula>
    </cfRule>
  </conditionalFormatting>
  <conditionalFormatting sqref="P35:X36">
    <cfRule type="expression" dxfId="54" priority="18">
      <formula>$R$37=TRUE</formula>
    </cfRule>
  </conditionalFormatting>
  <conditionalFormatting sqref="M32">
    <cfRule type="cellIs" dxfId="53" priority="3" operator="equal">
      <formula>10800</formula>
    </cfRule>
  </conditionalFormatting>
  <conditionalFormatting sqref="T31">
    <cfRule type="cellIs" dxfId="52" priority="2" operator="equal">
      <formula>10800</formula>
    </cfRule>
  </conditionalFormatting>
  <conditionalFormatting sqref="C5">
    <cfRule type="containsText" dxfId="51" priority="1" operator="containsText" text="Account Name Goes Here">
      <formula>NOT(ISERROR(SEARCH(("Account Name Goes Here"),(C5))))</formula>
    </cfRule>
  </conditionalFormatting>
  <dataValidations count="4">
    <dataValidation type="list" allowBlank="1" showDropDown="1" sqref="C29" xr:uid="{A44B4BD4-FCF6-44E0-9E79-A9C702FE0C2B}">
      <formula1>"1.0,2.0,3.0,4.0,5.0,6.0,7.0,8.0,9.0,10.0"</formula1>
    </dataValidation>
    <dataValidation type="list" allowBlank="1" showInputMessage="1" showErrorMessage="1" prompt="Click and enter a value from the list of items" sqref="J6:J9 L6:L9 Q6:Q9 S6:S9 V6:V9 X6:X9 C6:C12 E6:E12 J13:J16 L13:L16 Q16:Q19 S16:S19 V16:V19 X16:X19 C17:C20 E17:E20 Q23:Q26 S23:S26 V23:V26 X23:X26 C25:C28 E25:E28 J25:J28 L25:L28" xr:uid="{25A87D65-9E1B-45F5-8D85-50F6F2650D6D}">
      <formula1>"1,2,3,4,5,6,7"</formula1>
    </dataValidation>
    <dataValidation type="list" allowBlank="1" showDropDown="1" showErrorMessage="1" sqref="C13" xr:uid="{E680BAFA-4AAD-486D-8C5F-B000C36E28A1}">
      <formula1>"1.0,2.0,3.0,4.0,5.0,6.0,7.0,8.0,9.0,10.0"</formula1>
    </dataValidation>
    <dataValidation type="whole" allowBlank="1" showDropDown="1" showInputMessage="1" showErrorMessage="1" prompt="Enter a number between 0 and 1000000" sqref="K6:K9 M6:M9 R6:R9 T6:T9 W6:W9 Y6:Y9 M25:M28 F6:F12 K13:K16 M13:M16 R16:R19 T16:T19 W16:W19 Y16:Y19 D17:D20 F17:F20 R23:R26 T23:T26 W23:W26 Y23:Y26 D25:D28 F25:F28 K25:K28 D6:D12" xr:uid="{76DD64A5-B182-4152-B647-8A8601A70A5C}">
      <formula1>0</formula1>
      <formula2>1000000</formula2>
    </dataValidation>
  </dataValidations>
  <pageMargins left="0" right="0" top="0" bottom="0"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91110-9C51-4BA8-854E-72EAF229C495}">
  <sheetPr>
    <tabColor rgb="FF529E36"/>
    <pageSetUpPr fitToPage="1"/>
  </sheetPr>
  <dimension ref="A1:AA1000"/>
  <sheetViews>
    <sheetView showGridLines="0" workbookViewId="0">
      <selection activeCell="C5" sqref="C5:F5"/>
    </sheetView>
  </sheetViews>
  <sheetFormatPr baseColWidth="10" defaultColWidth="11.1640625" defaultRowHeight="15" customHeight="1"/>
  <cols>
    <col min="1" max="1" width="3.5" style="175" customWidth="1"/>
    <col min="2" max="2" width="4.6640625" style="175" customWidth="1"/>
    <col min="3" max="3" width="3.6640625" style="175" customWidth="1"/>
    <col min="4" max="4" width="10.6640625" style="175" customWidth="1"/>
    <col min="5" max="5" width="3.6640625" style="175" customWidth="1"/>
    <col min="6" max="6" width="11.1640625" style="175" bestFit="1" customWidth="1"/>
    <col min="7" max="7" width="6" style="175" customWidth="1"/>
    <col min="8" max="8" width="4.83203125" style="175" customWidth="1"/>
    <col min="9" max="9" width="4.6640625" style="175" customWidth="1"/>
    <col min="10" max="10" width="3.6640625" style="175" customWidth="1"/>
    <col min="11" max="11" width="10.6640625" style="175" customWidth="1"/>
    <col min="12" max="12" width="3.6640625" style="175" customWidth="1"/>
    <col min="13" max="13" width="11.1640625" style="175" bestFit="1" customWidth="1"/>
    <col min="14" max="14" width="6.1640625" style="175" customWidth="1"/>
    <col min="15" max="15" width="5.5" style="175" customWidth="1"/>
    <col min="16" max="16" width="4.6640625" style="175" customWidth="1"/>
    <col min="17" max="17" width="3.6640625" style="175" customWidth="1"/>
    <col min="18" max="18" width="10.6640625" style="175" customWidth="1"/>
    <col min="19" max="19" width="4.5" style="175" customWidth="1"/>
    <col min="20" max="20" width="11.1640625" style="175" bestFit="1" customWidth="1"/>
    <col min="21" max="21" width="4.6640625" style="175" customWidth="1"/>
    <col min="22" max="22" width="3.6640625" style="175" customWidth="1"/>
    <col min="23" max="23" width="10.6640625" style="175" customWidth="1"/>
    <col min="24" max="24" width="3.6640625" style="175" customWidth="1"/>
    <col min="25" max="25" width="10.6640625" style="175" customWidth="1"/>
    <col min="26" max="26" width="5" style="175" bestFit="1" customWidth="1"/>
    <col min="27" max="27" width="3.6640625" style="175" customWidth="1"/>
    <col min="28" max="16384" width="11.1640625" style="175"/>
  </cols>
  <sheetData>
    <row r="1" spans="1:27" ht="16.5" customHeight="1" thickBot="1">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thickTop="1" thickBot="1">
      <c r="A2" s="34"/>
      <c r="B2" s="96"/>
      <c r="C2" s="97"/>
      <c r="D2" s="98"/>
      <c r="E2" s="99"/>
      <c r="F2" s="98"/>
      <c r="G2" s="99"/>
      <c r="H2" s="34"/>
      <c r="I2" s="35"/>
      <c r="J2" s="36"/>
      <c r="K2" s="37"/>
      <c r="L2" s="37"/>
      <c r="M2" s="37"/>
      <c r="N2" s="38"/>
      <c r="O2" s="130"/>
      <c r="P2" s="100"/>
      <c r="Q2" s="101"/>
      <c r="R2" s="102"/>
      <c r="S2" s="102"/>
      <c r="T2" s="102"/>
      <c r="U2" s="102"/>
      <c r="V2" s="102"/>
      <c r="W2" s="102"/>
      <c r="X2" s="102"/>
      <c r="Y2" s="131"/>
      <c r="Z2" s="103"/>
      <c r="AA2" s="34"/>
    </row>
    <row r="3" spans="1:27" ht="16.5" customHeight="1" thickTop="1">
      <c r="A3" s="34"/>
      <c r="B3" s="39"/>
      <c r="C3" s="40"/>
      <c r="D3" s="41"/>
      <c r="E3" s="40"/>
      <c r="F3" s="40"/>
      <c r="G3" s="42"/>
      <c r="H3" s="34"/>
      <c r="I3" s="43"/>
      <c r="J3" s="44"/>
      <c r="K3" s="45"/>
      <c r="L3" s="44"/>
      <c r="M3" s="44"/>
      <c r="N3" s="46"/>
      <c r="O3" s="34"/>
      <c r="P3" s="104"/>
      <c r="Q3" s="105"/>
      <c r="R3" s="106"/>
      <c r="S3" s="105"/>
      <c r="T3" s="105"/>
      <c r="U3" s="105"/>
      <c r="V3" s="105"/>
      <c r="W3" s="105"/>
      <c r="X3" s="105"/>
      <c r="Y3" s="132"/>
      <c r="Z3" s="107"/>
      <c r="AA3" s="34"/>
    </row>
    <row r="4" spans="1:27" ht="16.5" customHeight="1">
      <c r="A4" s="34"/>
      <c r="B4" s="47"/>
      <c r="C4" s="48"/>
      <c r="D4" s="49"/>
      <c r="E4" s="48"/>
      <c r="F4" s="48"/>
      <c r="G4" s="50"/>
      <c r="H4" s="34"/>
      <c r="I4" s="51"/>
      <c r="J4" s="48"/>
      <c r="K4" s="49"/>
      <c r="L4" s="48"/>
      <c r="M4" s="48"/>
      <c r="N4" s="52"/>
      <c r="O4" s="34"/>
      <c r="P4" s="108"/>
      <c r="Q4" s="48"/>
      <c r="R4" s="49"/>
      <c r="S4" s="48"/>
      <c r="T4" s="48"/>
      <c r="U4" s="48"/>
      <c r="V4" s="48"/>
      <c r="W4" s="48"/>
      <c r="X4" s="48"/>
      <c r="Y4" s="48"/>
      <c r="Z4" s="109"/>
      <c r="AA4" s="34"/>
    </row>
    <row r="5" spans="1:27" ht="16.5" customHeight="1" thickBot="1">
      <c r="A5" s="34"/>
      <c r="B5" s="47"/>
      <c r="C5" s="339" t="s">
        <v>26</v>
      </c>
      <c r="D5" s="339"/>
      <c r="E5" s="339"/>
      <c r="F5" s="339"/>
      <c r="G5" s="50"/>
      <c r="H5" s="34"/>
      <c r="I5" s="51"/>
      <c r="J5" s="352" t="s">
        <v>26</v>
      </c>
      <c r="K5" s="340"/>
      <c r="L5" s="340"/>
      <c r="M5" s="340"/>
      <c r="N5" s="52"/>
      <c r="O5" s="34"/>
      <c r="P5" s="108"/>
      <c r="Q5" s="350" t="s">
        <v>26</v>
      </c>
      <c r="R5" s="351"/>
      <c r="S5" s="351"/>
      <c r="T5" s="351"/>
      <c r="U5" s="48"/>
      <c r="V5" s="350" t="s">
        <v>26</v>
      </c>
      <c r="W5" s="351"/>
      <c r="X5" s="351"/>
      <c r="Y5" s="351"/>
      <c r="Z5" s="109"/>
      <c r="AA5" s="34"/>
    </row>
    <row r="6" spans="1:27" ht="16.5" customHeight="1">
      <c r="A6" s="34"/>
      <c r="B6" s="53" t="b">
        <f t="shared" ref="B6:B12" si="0">AND(ISBLANK(C6),NOT(ISBLANK(D6)))</f>
        <v>0</v>
      </c>
      <c r="C6" s="210"/>
      <c r="D6" s="253"/>
      <c r="E6" s="254"/>
      <c r="F6" s="211"/>
      <c r="G6" s="133" t="b">
        <f t="shared" ref="G6:G12" si="1">AND(ISBLANK(E6),NOT(ISBLANK(F6)))</f>
        <v>0</v>
      </c>
      <c r="H6" s="34"/>
      <c r="I6" s="56" t="b">
        <f t="shared" ref="I6:I9" si="2">AND(ISBLANK(J6),NOT(ISBLANK(K6)))</f>
        <v>0</v>
      </c>
      <c r="J6" s="292"/>
      <c r="K6" s="313"/>
      <c r="L6" s="285"/>
      <c r="M6" s="286"/>
      <c r="N6" s="134" t="b">
        <f t="shared" ref="N6:N9" si="3">AND(ISBLANK(L6),NOT(ISBLANK(M6)))</f>
        <v>0</v>
      </c>
      <c r="O6" s="135" t="b">
        <f t="shared" ref="O6:O9" si="4">AND(ISBLANK(S6),NOT(ISBLANK(T6)))</f>
        <v>0</v>
      </c>
      <c r="P6" s="110" t="b">
        <f t="shared" ref="P6:P9" si="5">AND(ISBLANK(Q6),NOT(ISBLANK(R6)))</f>
        <v>0</v>
      </c>
      <c r="Q6" s="302"/>
      <c r="R6" s="267"/>
      <c r="S6" s="270"/>
      <c r="T6" s="233"/>
      <c r="U6" s="111" t="b">
        <f t="shared" ref="U6:U9" si="6">AND(ISBLANK(V6),NOT(ISBLANK(W6)))</f>
        <v>0</v>
      </c>
      <c r="V6" s="302"/>
      <c r="W6" s="267"/>
      <c r="X6" s="270"/>
      <c r="Y6" s="234"/>
      <c r="Z6" s="136" t="b">
        <f t="shared" ref="Z6:Z9" si="7">AND(ISBLANK(X6),NOT(ISBLANK(Y6)))</f>
        <v>0</v>
      </c>
      <c r="AA6" s="34"/>
    </row>
    <row r="7" spans="1:27" ht="16.5" customHeight="1">
      <c r="A7" s="34"/>
      <c r="B7" s="53" t="b">
        <f t="shared" si="0"/>
        <v>0</v>
      </c>
      <c r="C7" s="217"/>
      <c r="D7" s="255"/>
      <c r="E7" s="276"/>
      <c r="F7" s="234"/>
      <c r="G7" s="133" t="b">
        <f t="shared" si="1"/>
        <v>0</v>
      </c>
      <c r="H7" s="34"/>
      <c r="I7" s="56" t="b">
        <f t="shared" si="2"/>
        <v>0</v>
      </c>
      <c r="J7" s="222"/>
      <c r="K7" s="322"/>
      <c r="L7" s="323"/>
      <c r="M7" s="324"/>
      <c r="N7" s="134" t="b">
        <f t="shared" si="3"/>
        <v>0</v>
      </c>
      <c r="O7" s="135" t="b">
        <f t="shared" si="4"/>
        <v>0</v>
      </c>
      <c r="P7" s="110" t="b">
        <f t="shared" si="5"/>
        <v>0</v>
      </c>
      <c r="Q7" s="226"/>
      <c r="R7" s="271"/>
      <c r="S7" s="266"/>
      <c r="T7" s="234"/>
      <c r="U7" s="111" t="b">
        <f t="shared" si="6"/>
        <v>0</v>
      </c>
      <c r="V7" s="299"/>
      <c r="W7" s="271"/>
      <c r="X7" s="272"/>
      <c r="Y7" s="235"/>
      <c r="Z7" s="136" t="b">
        <f t="shared" si="7"/>
        <v>0</v>
      </c>
      <c r="AA7" s="34"/>
    </row>
    <row r="8" spans="1:27" ht="16.5" customHeight="1">
      <c r="A8" s="34"/>
      <c r="B8" s="53" t="b">
        <f t="shared" si="0"/>
        <v>0</v>
      </c>
      <c r="C8" s="217"/>
      <c r="D8" s="255"/>
      <c r="E8" s="256"/>
      <c r="F8" s="219"/>
      <c r="G8" s="133" t="b">
        <f t="shared" si="1"/>
        <v>0</v>
      </c>
      <c r="H8" s="34"/>
      <c r="I8" s="56" t="b">
        <f t="shared" si="2"/>
        <v>0</v>
      </c>
      <c r="J8" s="222"/>
      <c r="K8" s="322"/>
      <c r="L8" s="297"/>
      <c r="M8" s="324"/>
      <c r="N8" s="134" t="b">
        <f t="shared" si="3"/>
        <v>0</v>
      </c>
      <c r="O8" s="135" t="b">
        <f t="shared" si="4"/>
        <v>0</v>
      </c>
      <c r="P8" s="110" t="b">
        <f t="shared" si="5"/>
        <v>0</v>
      </c>
      <c r="Q8" s="226"/>
      <c r="R8" s="303"/>
      <c r="S8" s="266"/>
      <c r="T8" s="235"/>
      <c r="U8" s="111" t="b">
        <f t="shared" si="6"/>
        <v>0</v>
      </c>
      <c r="V8" s="226"/>
      <c r="W8" s="271"/>
      <c r="X8" s="272"/>
      <c r="Y8" s="234"/>
      <c r="Z8" s="136" t="b">
        <f t="shared" si="7"/>
        <v>0</v>
      </c>
      <c r="AA8" s="34"/>
    </row>
    <row r="9" spans="1:27" ht="16.5" customHeight="1">
      <c r="A9" s="34"/>
      <c r="B9" s="53" t="b">
        <f t="shared" si="0"/>
        <v>0</v>
      </c>
      <c r="C9" s="217"/>
      <c r="D9" s="255"/>
      <c r="E9" s="320"/>
      <c r="F9" s="229"/>
      <c r="G9" s="133" t="b">
        <f t="shared" si="1"/>
        <v>0</v>
      </c>
      <c r="H9" s="34"/>
      <c r="I9" s="56" t="b">
        <f t="shared" si="2"/>
        <v>0</v>
      </c>
      <c r="J9" s="222"/>
      <c r="K9" s="291"/>
      <c r="L9" s="289"/>
      <c r="M9" s="290"/>
      <c r="N9" s="134" t="b">
        <f t="shared" si="3"/>
        <v>0</v>
      </c>
      <c r="O9" s="135" t="b">
        <f t="shared" si="4"/>
        <v>0</v>
      </c>
      <c r="P9" s="110" t="b">
        <f t="shared" si="5"/>
        <v>0</v>
      </c>
      <c r="Q9" s="226"/>
      <c r="R9" s="303"/>
      <c r="S9" s="266"/>
      <c r="T9" s="234"/>
      <c r="U9" s="111" t="b">
        <f t="shared" si="6"/>
        <v>0</v>
      </c>
      <c r="V9" s="226"/>
      <c r="W9" s="271"/>
      <c r="X9" s="272"/>
      <c r="Y9" s="235"/>
      <c r="Z9" s="136" t="b">
        <f t="shared" si="7"/>
        <v>0</v>
      </c>
      <c r="AA9" s="34"/>
    </row>
    <row r="10" spans="1:27" ht="16.5" customHeight="1">
      <c r="A10" s="34"/>
      <c r="B10" s="53" t="b">
        <f t="shared" si="0"/>
        <v>0</v>
      </c>
      <c r="C10" s="217"/>
      <c r="D10" s="255"/>
      <c r="E10" s="320"/>
      <c r="F10" s="229"/>
      <c r="G10" s="133" t="b">
        <f t="shared" si="1"/>
        <v>0</v>
      </c>
      <c r="H10" s="34"/>
      <c r="I10" s="51"/>
      <c r="J10" s="59"/>
      <c r="K10" s="137">
        <f>IF(K11&gt;M11,K11-M11,)</f>
        <v>0</v>
      </c>
      <c r="L10" s="197"/>
      <c r="M10" s="138">
        <f>IF(M11&gt;K11,M11-K11,IF(K11=M11,0,))</f>
        <v>0</v>
      </c>
      <c r="N10" s="52"/>
      <c r="O10" s="34"/>
      <c r="P10" s="108"/>
      <c r="Q10" s="79"/>
      <c r="R10" s="139">
        <f>IF(R11&gt;T11,R11-T11,)</f>
        <v>0</v>
      </c>
      <c r="S10" s="79"/>
      <c r="T10" s="194">
        <f>IF(T11&gt;R11,T11-R11,IF(R11=T11,0,""))</f>
        <v>0</v>
      </c>
      <c r="U10" s="48"/>
      <c r="V10" s="79"/>
      <c r="W10" s="139">
        <f>IF(W11&gt;Y11,W11-Y11,)</f>
        <v>0</v>
      </c>
      <c r="X10" s="193"/>
      <c r="Y10" s="140">
        <f>IF(Y11&gt;W11,Y11-W11,IF(W11=Y11,0,""))</f>
        <v>0</v>
      </c>
      <c r="Z10" s="109"/>
      <c r="AA10" s="34"/>
    </row>
    <row r="11" spans="1:27" ht="16.5" customHeight="1">
      <c r="A11" s="34"/>
      <c r="B11" s="53" t="b">
        <f t="shared" si="0"/>
        <v>0</v>
      </c>
      <c r="C11" s="217"/>
      <c r="D11" s="255"/>
      <c r="E11" s="320"/>
      <c r="F11" s="229"/>
      <c r="G11" s="133" t="b">
        <f t="shared" si="1"/>
        <v>0</v>
      </c>
      <c r="H11" s="34"/>
      <c r="I11" s="51"/>
      <c r="J11" s="48"/>
      <c r="K11" s="141">
        <f>SUM(K6:K9)</f>
        <v>0</v>
      </c>
      <c r="L11" s="142"/>
      <c r="M11" s="143">
        <f>SUM(M6:M9)</f>
        <v>0</v>
      </c>
      <c r="N11" s="52"/>
      <c r="O11" s="34"/>
      <c r="P11" s="108"/>
      <c r="Q11" s="48"/>
      <c r="R11" s="141">
        <f>SUM(R6:R9)</f>
        <v>0</v>
      </c>
      <c r="S11" s="142"/>
      <c r="T11" s="143">
        <f>SUM(T6:T9)</f>
        <v>0</v>
      </c>
      <c r="U11" s="48"/>
      <c r="V11" s="48"/>
      <c r="W11" s="141">
        <f>SUM(W6:W9)</f>
        <v>0</v>
      </c>
      <c r="X11" s="142"/>
      <c r="Y11" s="143">
        <f>SUM(Y6:Y9)</f>
        <v>0</v>
      </c>
      <c r="Z11" s="109"/>
      <c r="AA11" s="34"/>
    </row>
    <row r="12" spans="1:27" ht="16.5" customHeight="1" thickBot="1">
      <c r="A12" s="34"/>
      <c r="B12" s="53" t="b">
        <f t="shared" si="0"/>
        <v>0</v>
      </c>
      <c r="C12" s="217"/>
      <c r="D12" s="255"/>
      <c r="E12" s="320"/>
      <c r="F12" s="229"/>
      <c r="G12" s="133" t="b">
        <f t="shared" si="1"/>
        <v>0</v>
      </c>
      <c r="H12" s="34"/>
      <c r="I12" s="51"/>
      <c r="J12" s="352" t="s">
        <v>26</v>
      </c>
      <c r="K12" s="340"/>
      <c r="L12" s="340"/>
      <c r="M12" s="340"/>
      <c r="N12" s="52"/>
      <c r="O12" s="34"/>
      <c r="P12" s="112"/>
      <c r="Q12" s="113"/>
      <c r="R12" s="114"/>
      <c r="S12" s="114"/>
      <c r="T12" s="114"/>
      <c r="U12" s="115"/>
      <c r="V12" s="72"/>
      <c r="W12" s="72"/>
      <c r="X12" s="72"/>
      <c r="Y12" s="72"/>
      <c r="Z12" s="107"/>
      <c r="AA12" s="34"/>
    </row>
    <row r="13" spans="1:27" ht="16.5" customHeight="1">
      <c r="A13" s="34"/>
      <c r="B13" s="47"/>
      <c r="C13" s="58"/>
      <c r="D13" s="144">
        <f>IF(D14&gt;F14,D14-F14,IF(D14=F14,0,))</f>
        <v>0</v>
      </c>
      <c r="E13" s="58"/>
      <c r="F13" s="145">
        <f>IF(F14&gt;D14,F14-D14,)</f>
        <v>0</v>
      </c>
      <c r="G13" s="50"/>
      <c r="H13" s="34"/>
      <c r="I13" s="56" t="b">
        <f t="shared" ref="I13:I16" si="8">AND(ISBLANK(J13),NOT(ISBLANK(K13)))</f>
        <v>0</v>
      </c>
      <c r="J13" s="292"/>
      <c r="K13" s="313"/>
      <c r="L13" s="294"/>
      <c r="M13" s="286"/>
      <c r="N13" s="134" t="b">
        <f t="shared" ref="N13:N16" si="9">AND(ISBLANK(L13),NOT(ISBLANK(M13)))</f>
        <v>0</v>
      </c>
      <c r="O13" s="34"/>
      <c r="P13" s="116"/>
      <c r="Q13" s="72"/>
      <c r="R13" s="72"/>
      <c r="S13" s="72"/>
      <c r="T13" s="72"/>
      <c r="U13" s="72"/>
      <c r="V13" s="72"/>
      <c r="W13" s="72"/>
      <c r="X13" s="72"/>
      <c r="Y13" s="72"/>
      <c r="Z13" s="107"/>
      <c r="AA13" s="34"/>
    </row>
    <row r="14" spans="1:27" ht="16.5" customHeight="1">
      <c r="A14" s="34"/>
      <c r="B14" s="47"/>
      <c r="C14" s="48"/>
      <c r="D14" s="141">
        <f>SUM(D6:D12)</f>
        <v>0</v>
      </c>
      <c r="E14" s="142"/>
      <c r="F14" s="143">
        <f>SUM(F6:F12)</f>
        <v>0</v>
      </c>
      <c r="G14" s="50"/>
      <c r="H14" s="34"/>
      <c r="I14" s="56" t="b">
        <f t="shared" si="8"/>
        <v>0</v>
      </c>
      <c r="J14" s="222"/>
      <c r="K14" s="291"/>
      <c r="L14" s="289"/>
      <c r="M14" s="290"/>
      <c r="N14" s="134" t="b">
        <f t="shared" si="9"/>
        <v>0</v>
      </c>
      <c r="O14" s="34"/>
      <c r="P14" s="108"/>
      <c r="Q14" s="48"/>
      <c r="R14" s="48"/>
      <c r="S14" s="48"/>
      <c r="T14" s="48"/>
      <c r="U14" s="48"/>
      <c r="V14" s="48"/>
      <c r="W14" s="48"/>
      <c r="X14" s="48"/>
      <c r="Y14" s="48"/>
      <c r="Z14" s="109"/>
      <c r="AA14" s="34"/>
    </row>
    <row r="15" spans="1:27" ht="16.5" customHeight="1" thickBot="1">
      <c r="A15" s="34"/>
      <c r="B15" s="47"/>
      <c r="C15" s="48"/>
      <c r="D15" s="48"/>
      <c r="E15" s="48"/>
      <c r="F15" s="48"/>
      <c r="G15" s="50"/>
      <c r="H15" s="34"/>
      <c r="I15" s="56" t="b">
        <f t="shared" si="8"/>
        <v>0</v>
      </c>
      <c r="J15" s="222"/>
      <c r="K15" s="291"/>
      <c r="L15" s="289"/>
      <c r="M15" s="290"/>
      <c r="N15" s="134" t="b">
        <f t="shared" si="9"/>
        <v>0</v>
      </c>
      <c r="O15" s="34"/>
      <c r="P15" s="108"/>
      <c r="Q15" s="350" t="s">
        <v>26</v>
      </c>
      <c r="R15" s="351"/>
      <c r="S15" s="351"/>
      <c r="T15" s="351"/>
      <c r="U15" s="48"/>
      <c r="V15" s="350" t="s">
        <v>26</v>
      </c>
      <c r="W15" s="351"/>
      <c r="X15" s="351"/>
      <c r="Y15" s="351"/>
      <c r="Z15" s="109"/>
      <c r="AA15" s="34"/>
    </row>
    <row r="16" spans="1:27" ht="16.5" customHeight="1" thickBot="1">
      <c r="A16" s="34"/>
      <c r="B16" s="47"/>
      <c r="C16" s="339" t="s">
        <v>26</v>
      </c>
      <c r="D16" s="340"/>
      <c r="E16" s="340"/>
      <c r="F16" s="340"/>
      <c r="G16" s="50"/>
      <c r="H16" s="34"/>
      <c r="I16" s="56" t="b">
        <f t="shared" si="8"/>
        <v>0</v>
      </c>
      <c r="J16" s="222"/>
      <c r="K16" s="291"/>
      <c r="L16" s="289"/>
      <c r="M16" s="234"/>
      <c r="N16" s="134" t="b">
        <f t="shared" si="9"/>
        <v>0</v>
      </c>
      <c r="O16" s="135" t="b">
        <f t="shared" ref="O16:O19" si="10">AND(ISBLANK(S16),NOT(ISBLANK(T16)))</f>
        <v>0</v>
      </c>
      <c r="P16" s="110" t="b">
        <f t="shared" ref="P16:P19" si="11">AND(ISBLANK(Q16),NOT(ISBLANK(R16)))</f>
        <v>0</v>
      </c>
      <c r="Q16" s="302"/>
      <c r="R16" s="269"/>
      <c r="S16" s="270"/>
      <c r="T16" s="234"/>
      <c r="U16" s="111" t="b">
        <f t="shared" ref="U16:U19" si="12">AND(ISBLANK(V16),NOT(ISBLANK(W16)))</f>
        <v>0</v>
      </c>
      <c r="V16" s="224"/>
      <c r="W16" s="269"/>
      <c r="X16" s="270"/>
      <c r="Y16" s="234"/>
      <c r="Z16" s="136" t="b">
        <f t="shared" ref="Z16:Z19" si="13">AND(ISBLANK(X16),NOT(ISBLANK(Y16)))</f>
        <v>0</v>
      </c>
      <c r="AA16" s="34"/>
    </row>
    <row r="17" spans="1:27" ht="16.5" customHeight="1">
      <c r="A17" s="34"/>
      <c r="B17" s="53" t="b">
        <f t="shared" ref="B17:B20" si="14">AND(ISBLANK(C17),NOT(ISBLANK(D17)))</f>
        <v>0</v>
      </c>
      <c r="C17" s="218"/>
      <c r="D17" s="253"/>
      <c r="E17" s="254"/>
      <c r="F17" s="211"/>
      <c r="G17" s="133" t="b">
        <f t="shared" ref="G17:G20" si="15">AND(ISBLANK(E17),NOT(ISBLANK(F17)))</f>
        <v>0</v>
      </c>
      <c r="H17" s="34"/>
      <c r="I17" s="51"/>
      <c r="J17" s="59"/>
      <c r="K17" s="137">
        <f>IF(K18&gt;M18,K18-M18,)</f>
        <v>0</v>
      </c>
      <c r="L17" s="197"/>
      <c r="M17" s="203">
        <f>IF(M18&gt;K18,M18-K18,IF(K18=M18,0,))</f>
        <v>0</v>
      </c>
      <c r="N17" s="52"/>
      <c r="O17" s="135" t="b">
        <f t="shared" si="10"/>
        <v>0</v>
      </c>
      <c r="P17" s="110" t="b">
        <f t="shared" si="11"/>
        <v>0</v>
      </c>
      <c r="Q17" s="226"/>
      <c r="R17" s="267"/>
      <c r="S17" s="272"/>
      <c r="T17" s="235"/>
      <c r="U17" s="111" t="b">
        <f t="shared" si="12"/>
        <v>0</v>
      </c>
      <c r="V17" s="226"/>
      <c r="W17" s="267"/>
      <c r="X17" s="272"/>
      <c r="Y17" s="235"/>
      <c r="Z17" s="136" t="b">
        <f t="shared" si="13"/>
        <v>0</v>
      </c>
      <c r="AA17" s="34"/>
    </row>
    <row r="18" spans="1:27" ht="16.5" customHeight="1">
      <c r="A18" s="34"/>
      <c r="B18" s="53" t="b">
        <f t="shared" si="14"/>
        <v>0</v>
      </c>
      <c r="C18" s="217"/>
      <c r="D18" s="255"/>
      <c r="E18" s="320"/>
      <c r="F18" s="229"/>
      <c r="G18" s="133" t="b">
        <f t="shared" si="15"/>
        <v>0</v>
      </c>
      <c r="H18" s="34"/>
      <c r="I18" s="51"/>
      <c r="J18" s="48"/>
      <c r="K18" s="141">
        <f>SUM(K13:K16)</f>
        <v>0</v>
      </c>
      <c r="L18" s="142"/>
      <c r="M18" s="143">
        <f>SUM(M13:M16)</f>
        <v>0</v>
      </c>
      <c r="N18" s="52"/>
      <c r="O18" s="135" t="b">
        <f t="shared" si="10"/>
        <v>0</v>
      </c>
      <c r="P18" s="110" t="b">
        <f t="shared" si="11"/>
        <v>0</v>
      </c>
      <c r="Q18" s="238"/>
      <c r="R18" s="301"/>
      <c r="S18" s="266"/>
      <c r="T18" s="235"/>
      <c r="U18" s="111" t="b">
        <f t="shared" si="12"/>
        <v>0</v>
      </c>
      <c r="V18" s="226"/>
      <c r="W18" s="271"/>
      <c r="X18" s="272"/>
      <c r="Y18" s="235"/>
      <c r="Z18" s="136" t="b">
        <f t="shared" si="13"/>
        <v>0</v>
      </c>
      <c r="AA18" s="34"/>
    </row>
    <row r="19" spans="1:27" ht="16.5" customHeight="1" thickBot="1">
      <c r="A19" s="34"/>
      <c r="B19" s="53" t="b">
        <f t="shared" si="14"/>
        <v>0</v>
      </c>
      <c r="C19" s="217"/>
      <c r="D19" s="255"/>
      <c r="E19" s="320"/>
      <c r="F19" s="229"/>
      <c r="G19" s="133" t="b">
        <f t="shared" si="15"/>
        <v>0</v>
      </c>
      <c r="H19" s="34"/>
      <c r="I19" s="64"/>
      <c r="J19" s="65"/>
      <c r="K19" s="65"/>
      <c r="L19" s="65"/>
      <c r="M19" s="65"/>
      <c r="N19" s="66"/>
      <c r="O19" s="135" t="b">
        <f t="shared" si="10"/>
        <v>0</v>
      </c>
      <c r="P19" s="110" t="b">
        <f t="shared" si="11"/>
        <v>0</v>
      </c>
      <c r="Q19" s="299"/>
      <c r="R19" s="271"/>
      <c r="S19" s="266"/>
      <c r="T19" s="235"/>
      <c r="U19" s="111" t="b">
        <f t="shared" si="12"/>
        <v>0</v>
      </c>
      <c r="V19" s="226"/>
      <c r="W19" s="271"/>
      <c r="X19" s="266"/>
      <c r="Y19" s="235"/>
      <c r="Z19" s="136" t="b">
        <f t="shared" si="13"/>
        <v>0</v>
      </c>
      <c r="AA19" s="34"/>
    </row>
    <row r="20" spans="1:27" ht="16.5" customHeight="1" thickTop="1" thickBot="1">
      <c r="A20" s="34"/>
      <c r="B20" s="53" t="b">
        <f t="shared" si="14"/>
        <v>0</v>
      </c>
      <c r="C20" s="217"/>
      <c r="D20" s="255"/>
      <c r="E20" s="320"/>
      <c r="F20" s="229"/>
      <c r="G20" s="133" t="b">
        <f t="shared" si="15"/>
        <v>0</v>
      </c>
      <c r="H20" s="34"/>
      <c r="I20" s="48"/>
      <c r="J20" s="48"/>
      <c r="K20" s="48"/>
      <c r="L20" s="48"/>
      <c r="M20" s="48"/>
      <c r="N20" s="48"/>
      <c r="O20" s="34"/>
      <c r="P20" s="108"/>
      <c r="Q20" s="191"/>
      <c r="R20" s="139">
        <f>IF(R21&gt;T21,R21-T21,IF(R21=T21,0,""))</f>
        <v>0</v>
      </c>
      <c r="S20" s="79"/>
      <c r="T20" s="140">
        <f>IF(T21&gt;R21,T21-R21,)</f>
        <v>0</v>
      </c>
      <c r="U20" s="48"/>
      <c r="V20" s="79"/>
      <c r="W20" s="139">
        <f>IF(W21&gt;Y21,W21-Y21,IF(W21=Y21,0,""))</f>
        <v>0</v>
      </c>
      <c r="X20" s="79"/>
      <c r="Y20" s="140">
        <f>IF(Y21&gt;W21,Y21-W21,)</f>
        <v>0</v>
      </c>
      <c r="Z20" s="109"/>
      <c r="AA20" s="34"/>
    </row>
    <row r="21" spans="1:27" ht="16.5" customHeight="1" thickTop="1">
      <c r="A21" s="34"/>
      <c r="B21" s="47"/>
      <c r="C21" s="58"/>
      <c r="D21" s="144">
        <f>IF(D22&gt;F22,D22-F22,IF(D22=F22,0,))</f>
        <v>0</v>
      </c>
      <c r="E21" s="58"/>
      <c r="F21" s="145">
        <f>IF(F22&gt;D22,F22-D22,)</f>
        <v>0</v>
      </c>
      <c r="G21" s="50"/>
      <c r="H21" s="34"/>
      <c r="I21" s="67"/>
      <c r="J21" s="68"/>
      <c r="K21" s="69"/>
      <c r="L21" s="69"/>
      <c r="M21" s="69"/>
      <c r="N21" s="70"/>
      <c r="O21" s="34"/>
      <c r="P21" s="108"/>
      <c r="Q21" s="48"/>
      <c r="R21" s="141">
        <f>SUM(R16:R19)</f>
        <v>0</v>
      </c>
      <c r="S21" s="142"/>
      <c r="T21" s="141">
        <f>SUM(T16:T19)</f>
        <v>0</v>
      </c>
      <c r="U21" s="48"/>
      <c r="V21" s="48"/>
      <c r="W21" s="141">
        <f>SUM(W16:W19)</f>
        <v>0</v>
      </c>
      <c r="X21" s="142"/>
      <c r="Y21" s="141">
        <f>SUM(Y16:Y19)</f>
        <v>0</v>
      </c>
      <c r="Z21" s="109"/>
      <c r="AA21" s="34"/>
    </row>
    <row r="22" spans="1:27" ht="16.5" customHeight="1" thickBot="1">
      <c r="A22" s="34"/>
      <c r="B22" s="47"/>
      <c r="C22" s="48"/>
      <c r="D22" s="141">
        <f>SUM(D17:D20)</f>
        <v>0</v>
      </c>
      <c r="E22" s="142"/>
      <c r="F22" s="143">
        <f>SUM(F17:F20)</f>
        <v>0</v>
      </c>
      <c r="G22" s="50"/>
      <c r="H22" s="34"/>
      <c r="I22" s="71"/>
      <c r="J22" s="72"/>
      <c r="K22" s="73"/>
      <c r="L22" s="72"/>
      <c r="M22" s="72"/>
      <c r="N22" s="74"/>
      <c r="O22" s="34"/>
      <c r="P22" s="108"/>
      <c r="Q22" s="350" t="s">
        <v>26</v>
      </c>
      <c r="R22" s="351"/>
      <c r="S22" s="351"/>
      <c r="T22" s="351"/>
      <c r="U22" s="48"/>
      <c r="V22" s="350" t="s">
        <v>26</v>
      </c>
      <c r="W22" s="351"/>
      <c r="X22" s="351"/>
      <c r="Y22" s="351"/>
      <c r="Z22" s="109"/>
      <c r="AA22" s="34"/>
    </row>
    <row r="23" spans="1:27" ht="16.5" customHeight="1">
      <c r="A23" s="34"/>
      <c r="B23" s="47"/>
      <c r="C23" s="48"/>
      <c r="D23" s="48"/>
      <c r="E23" s="48"/>
      <c r="F23" s="48"/>
      <c r="G23" s="50"/>
      <c r="H23" s="34"/>
      <c r="I23" s="75"/>
      <c r="J23" s="48"/>
      <c r="K23" s="49"/>
      <c r="L23" s="48"/>
      <c r="M23" s="48"/>
      <c r="N23" s="76"/>
      <c r="O23" s="135" t="b">
        <f t="shared" ref="O23:O26" si="16">AND(ISBLANK(S23),NOT(ISBLANK(T23)))</f>
        <v>0</v>
      </c>
      <c r="P23" s="110" t="b">
        <f t="shared" ref="P23:P26" si="17">AND(ISBLANK(Q23),NOT(ISBLANK(R23)))</f>
        <v>0</v>
      </c>
      <c r="Q23" s="302"/>
      <c r="R23" s="267"/>
      <c r="S23" s="270"/>
      <c r="T23" s="234"/>
      <c r="U23" s="111" t="b">
        <f t="shared" ref="U23:U26" si="18">AND(ISBLANK(V23),NOT(ISBLANK(W23)))</f>
        <v>0</v>
      </c>
      <c r="V23" s="302"/>
      <c r="W23" s="267"/>
      <c r="X23" s="270"/>
      <c r="Y23" s="234"/>
      <c r="Z23" s="136" t="b">
        <f t="shared" ref="Z23:Z26" si="19">AND(ISBLANK(X23),NOT(ISBLANK(Y23)))</f>
        <v>0</v>
      </c>
      <c r="AA23" s="34"/>
    </row>
    <row r="24" spans="1:27" ht="16.5" customHeight="1" thickBot="1">
      <c r="A24" s="34"/>
      <c r="B24" s="47"/>
      <c r="C24" s="339" t="s">
        <v>26</v>
      </c>
      <c r="D24" s="340"/>
      <c r="E24" s="340"/>
      <c r="F24" s="340"/>
      <c r="G24" s="50"/>
      <c r="H24" s="34"/>
      <c r="I24" s="75"/>
      <c r="J24" s="341" t="s">
        <v>26</v>
      </c>
      <c r="K24" s="340"/>
      <c r="L24" s="340"/>
      <c r="M24" s="340"/>
      <c r="N24" s="76"/>
      <c r="O24" s="135" t="b">
        <f t="shared" si="16"/>
        <v>0</v>
      </c>
      <c r="P24" s="110" t="b">
        <f t="shared" si="17"/>
        <v>0</v>
      </c>
      <c r="Q24" s="299"/>
      <c r="R24" s="271"/>
      <c r="S24" s="272"/>
      <c r="T24" s="235"/>
      <c r="U24" s="111" t="b">
        <f t="shared" si="18"/>
        <v>0</v>
      </c>
      <c r="V24" s="226"/>
      <c r="W24" s="271"/>
      <c r="X24" s="272"/>
      <c r="Y24" s="235"/>
      <c r="Z24" s="136" t="b">
        <f t="shared" si="19"/>
        <v>0</v>
      </c>
      <c r="AA24" s="34"/>
    </row>
    <row r="25" spans="1:27" ht="16.5" customHeight="1">
      <c r="A25" s="34"/>
      <c r="B25" s="53" t="b">
        <f t="shared" ref="B25:B28" si="20">AND(ISBLANK(C25),NOT(ISBLANK(D25)))</f>
        <v>0</v>
      </c>
      <c r="C25" s="210"/>
      <c r="D25" s="253"/>
      <c r="E25" s="279"/>
      <c r="F25" s="234"/>
      <c r="G25" s="133" t="b">
        <f t="shared" ref="G25:G28" si="21">AND(ISBLANK(E25),NOT(ISBLANK(F25)))</f>
        <v>0</v>
      </c>
      <c r="H25" s="34"/>
      <c r="I25" s="77" t="b">
        <f t="shared" ref="I25:I28" si="22">AND(ISBLANK(J25),NOT(ISBLANK(K25)))</f>
        <v>0</v>
      </c>
      <c r="J25" s="302"/>
      <c r="K25" s="314"/>
      <c r="L25" s="270"/>
      <c r="M25" s="298"/>
      <c r="N25" s="146" t="b">
        <f t="shared" ref="N25:N28" si="23">AND(ISBLANK(L25),NOT(ISBLANK(M25)))</f>
        <v>0</v>
      </c>
      <c r="O25" s="135" t="b">
        <f t="shared" si="16"/>
        <v>0</v>
      </c>
      <c r="P25" s="110" t="b">
        <f t="shared" si="17"/>
        <v>0</v>
      </c>
      <c r="Q25" s="226"/>
      <c r="R25" s="271"/>
      <c r="S25" s="272"/>
      <c r="T25" s="235"/>
      <c r="U25" s="111" t="b">
        <f t="shared" si="18"/>
        <v>0</v>
      </c>
      <c r="V25" s="238"/>
      <c r="W25" s="271"/>
      <c r="X25" s="272"/>
      <c r="Y25" s="235"/>
      <c r="Z25" s="136" t="b">
        <f t="shared" si="19"/>
        <v>0</v>
      </c>
      <c r="AA25" s="34"/>
    </row>
    <row r="26" spans="1:27" ht="16.5" customHeight="1">
      <c r="A26" s="34"/>
      <c r="B26" s="53" t="b">
        <f t="shared" si="20"/>
        <v>0</v>
      </c>
      <c r="C26" s="258"/>
      <c r="D26" s="255"/>
      <c r="E26" s="256"/>
      <c r="F26" s="219"/>
      <c r="G26" s="133" t="b">
        <f t="shared" si="21"/>
        <v>0</v>
      </c>
      <c r="H26" s="34"/>
      <c r="I26" s="77" t="b">
        <f t="shared" si="22"/>
        <v>0</v>
      </c>
      <c r="J26" s="226"/>
      <c r="K26" s="301"/>
      <c r="L26" s="266"/>
      <c r="M26" s="300"/>
      <c r="N26" s="146" t="b">
        <f t="shared" si="23"/>
        <v>0</v>
      </c>
      <c r="O26" s="135" t="b">
        <f t="shared" si="16"/>
        <v>0</v>
      </c>
      <c r="P26" s="110" t="b">
        <f t="shared" si="17"/>
        <v>0</v>
      </c>
      <c r="Q26" s="226"/>
      <c r="R26" s="271"/>
      <c r="S26" s="272"/>
      <c r="T26" s="234"/>
      <c r="U26" s="111" t="b">
        <f t="shared" si="18"/>
        <v>0</v>
      </c>
      <c r="V26" s="299"/>
      <c r="W26" s="271"/>
      <c r="X26" s="266"/>
      <c r="Y26" s="235"/>
      <c r="Z26" s="136" t="b">
        <f t="shared" si="19"/>
        <v>0</v>
      </c>
      <c r="AA26" s="34"/>
    </row>
    <row r="27" spans="1:27" ht="16.5" customHeight="1">
      <c r="A27" s="34"/>
      <c r="B27" s="53" t="b">
        <f t="shared" si="20"/>
        <v>0</v>
      </c>
      <c r="C27" s="258"/>
      <c r="D27" s="255"/>
      <c r="E27" s="320"/>
      <c r="F27" s="229"/>
      <c r="G27" s="133" t="b">
        <f t="shared" si="21"/>
        <v>0</v>
      </c>
      <c r="H27" s="34"/>
      <c r="I27" s="77" t="b">
        <f t="shared" si="22"/>
        <v>0</v>
      </c>
      <c r="J27" s="236"/>
      <c r="K27" s="301"/>
      <c r="L27" s="268"/>
      <c r="M27" s="300"/>
      <c r="N27" s="146" t="b">
        <f t="shared" si="23"/>
        <v>0</v>
      </c>
      <c r="O27" s="34"/>
      <c r="P27" s="108"/>
      <c r="Q27" s="79"/>
      <c r="R27" s="139">
        <f>IF(R28&gt;T28,R28-T28,IF(R28=T28,0,""))</f>
        <v>0</v>
      </c>
      <c r="S27" s="193"/>
      <c r="T27" s="194">
        <f>IF(T28&gt;R28,T28-R28,)</f>
        <v>0</v>
      </c>
      <c r="U27" s="48"/>
      <c r="V27" s="191"/>
      <c r="W27" s="192">
        <f>IF(W28&gt;Y28,W28-Y28,IF(W28=Y28,0,""))</f>
        <v>0</v>
      </c>
      <c r="X27" s="79"/>
      <c r="Y27" s="140">
        <f>IF(Y28&gt;W28,Y28-W28,)</f>
        <v>0</v>
      </c>
      <c r="Z27" s="109"/>
      <c r="AA27" s="34"/>
    </row>
    <row r="28" spans="1:27" ht="16.5" customHeight="1">
      <c r="A28" s="34"/>
      <c r="B28" s="53" t="b">
        <f t="shared" si="20"/>
        <v>0</v>
      </c>
      <c r="C28" s="258"/>
      <c r="D28" s="255"/>
      <c r="E28" s="320"/>
      <c r="F28" s="229"/>
      <c r="G28" s="133" t="b">
        <f t="shared" si="21"/>
        <v>0</v>
      </c>
      <c r="H28" s="34"/>
      <c r="I28" s="77" t="b">
        <f t="shared" si="22"/>
        <v>0</v>
      </c>
      <c r="J28" s="236"/>
      <c r="K28" s="271"/>
      <c r="L28" s="266"/>
      <c r="M28" s="235"/>
      <c r="N28" s="146" t="b">
        <f t="shared" si="23"/>
        <v>0</v>
      </c>
      <c r="O28" s="34"/>
      <c r="P28" s="108"/>
      <c r="Q28" s="48"/>
      <c r="R28" s="141">
        <f>SUM(R23:R26)</f>
        <v>0</v>
      </c>
      <c r="S28" s="142"/>
      <c r="T28" s="141">
        <f>SUM(T23:T26)</f>
        <v>0</v>
      </c>
      <c r="U28" s="48"/>
      <c r="V28" s="48"/>
      <c r="W28" s="141">
        <f>SUM(W23:W26)</f>
        <v>0</v>
      </c>
      <c r="X28" s="142"/>
      <c r="Y28" s="141">
        <f>SUM(Y23:Y26)</f>
        <v>0</v>
      </c>
      <c r="Z28" s="109"/>
      <c r="AA28" s="34"/>
    </row>
    <row r="29" spans="1:27" ht="16.5" customHeight="1">
      <c r="A29" s="34"/>
      <c r="B29" s="47"/>
      <c r="C29" s="54"/>
      <c r="D29" s="144">
        <f>IF(D30&gt;F30,D30-F30,IF(D30=F30,0,))</f>
        <v>0</v>
      </c>
      <c r="E29" s="58"/>
      <c r="F29" s="145">
        <f>IF(F30&gt;D30,F30-D30,)</f>
        <v>0</v>
      </c>
      <c r="G29" s="50"/>
      <c r="H29" s="34"/>
      <c r="I29" s="75"/>
      <c r="J29" s="79"/>
      <c r="K29" s="139">
        <f>IF(K30&gt;M30,K30-M30,)</f>
        <v>0</v>
      </c>
      <c r="L29" s="79"/>
      <c r="M29" s="140">
        <f>IF(M30&gt;K30,M30-K30,IF(K30=M30,0,""))</f>
        <v>0</v>
      </c>
      <c r="N29" s="76"/>
      <c r="O29" s="34"/>
      <c r="P29" s="108"/>
      <c r="Q29" s="48"/>
      <c r="R29" s="48"/>
      <c r="S29" s="48"/>
      <c r="T29" s="48"/>
      <c r="U29" s="48"/>
      <c r="V29" s="48"/>
      <c r="W29" s="48"/>
      <c r="X29" s="48"/>
      <c r="Y29" s="48"/>
      <c r="Z29" s="109"/>
      <c r="AA29" s="34"/>
    </row>
    <row r="30" spans="1:27" ht="16.5" customHeight="1">
      <c r="A30" s="34"/>
      <c r="B30" s="47"/>
      <c r="C30" s="48"/>
      <c r="D30" s="141">
        <f>SUM(D25:D28)</f>
        <v>0</v>
      </c>
      <c r="E30" s="142"/>
      <c r="F30" s="143">
        <f>SUM(F25:F28)</f>
        <v>0</v>
      </c>
      <c r="G30" s="50"/>
      <c r="H30" s="34"/>
      <c r="I30" s="75"/>
      <c r="J30" s="48"/>
      <c r="K30" s="141">
        <f>SUM(K25:K28)</f>
        <v>0</v>
      </c>
      <c r="L30" s="142"/>
      <c r="M30" s="143">
        <f>SUM(M25:M28)</f>
        <v>0</v>
      </c>
      <c r="N30" s="76"/>
      <c r="O30" s="34"/>
      <c r="P30" s="108"/>
      <c r="Q30" s="48"/>
      <c r="R30" s="48"/>
      <c r="S30" s="48"/>
      <c r="T30" s="48"/>
      <c r="U30" s="48"/>
      <c r="V30" s="48"/>
      <c r="W30" s="48"/>
      <c r="X30" s="48"/>
      <c r="Y30" s="48"/>
      <c r="Z30" s="109"/>
      <c r="AA30" s="34"/>
    </row>
    <row r="31" spans="1:27" ht="16.5" customHeight="1">
      <c r="A31" s="34"/>
      <c r="B31" s="47"/>
      <c r="C31" s="48"/>
      <c r="D31" s="48"/>
      <c r="E31" s="48"/>
      <c r="F31" s="48"/>
      <c r="G31" s="50"/>
      <c r="H31" s="34"/>
      <c r="I31" s="75"/>
      <c r="J31" s="117"/>
      <c r="K31" s="118"/>
      <c r="L31" s="117"/>
      <c r="M31" s="118"/>
      <c r="N31" s="76"/>
      <c r="O31" s="34"/>
      <c r="P31" s="108"/>
      <c r="Q31" s="48"/>
      <c r="R31" s="147"/>
      <c r="S31" s="48"/>
      <c r="T31" s="208">
        <f>T10+Y10+T20+Y20+T27+Y27-R10-W10-R20-W20-R27-W27</f>
        <v>0</v>
      </c>
      <c r="U31" s="48"/>
      <c r="V31" s="48"/>
      <c r="W31" s="48"/>
      <c r="X31" s="48"/>
      <c r="Y31" s="48"/>
      <c r="Z31" s="109"/>
      <c r="AA31" s="34"/>
    </row>
    <row r="32" spans="1:27" ht="16.5" customHeight="1">
      <c r="A32" s="34"/>
      <c r="B32" s="47"/>
      <c r="C32" s="48"/>
      <c r="D32" s="48"/>
      <c r="E32" s="48"/>
      <c r="F32" s="48"/>
      <c r="G32" s="50"/>
      <c r="H32" s="34"/>
      <c r="I32" s="75"/>
      <c r="J32" s="48"/>
      <c r="K32" s="147"/>
      <c r="L32" s="48"/>
      <c r="M32" s="208">
        <f>T31</f>
        <v>0</v>
      </c>
      <c r="N32" s="76"/>
      <c r="O32" s="34"/>
      <c r="P32" s="119"/>
      <c r="Q32" s="120"/>
      <c r="R32" s="120"/>
      <c r="S32" s="120"/>
      <c r="T32" s="120"/>
      <c r="U32" s="120"/>
      <c r="V32" s="120"/>
      <c r="W32" s="120"/>
      <c r="X32" s="120"/>
      <c r="Y32" s="120"/>
      <c r="Z32" s="121"/>
      <c r="AA32" s="34"/>
    </row>
    <row r="33" spans="1:27" ht="16.5" customHeight="1">
      <c r="A33" s="34"/>
      <c r="B33" s="47"/>
      <c r="C33" s="48"/>
      <c r="D33" s="48"/>
      <c r="E33" s="48"/>
      <c r="F33" s="48"/>
      <c r="G33" s="50"/>
      <c r="H33" s="34"/>
      <c r="I33" s="75"/>
      <c r="J33" s="48"/>
      <c r="K33" s="48"/>
      <c r="L33" s="48"/>
      <c r="M33" s="48"/>
      <c r="N33" s="76"/>
      <c r="O33" s="34"/>
      <c r="P33" s="1"/>
      <c r="Q33" s="1"/>
      <c r="R33" s="1"/>
      <c r="S33" s="1"/>
      <c r="T33" s="1"/>
      <c r="U33" s="1"/>
      <c r="V33" s="1"/>
      <c r="W33" s="1"/>
      <c r="X33" s="34"/>
      <c r="Y33" s="34"/>
      <c r="Z33" s="34"/>
      <c r="AA33" s="34"/>
    </row>
    <row r="34" spans="1:27" ht="16.5" customHeight="1">
      <c r="A34" s="34"/>
      <c r="B34" s="47"/>
      <c r="C34" s="48"/>
      <c r="D34" s="148" t="s">
        <v>28</v>
      </c>
      <c r="E34" s="149" t="s">
        <v>53</v>
      </c>
      <c r="F34" s="150">
        <f>D13+D21+D29-F13-F21-F29</f>
        <v>0</v>
      </c>
      <c r="G34" s="50"/>
      <c r="H34" s="34"/>
      <c r="I34" s="75"/>
      <c r="J34" s="367" t="s">
        <v>54</v>
      </c>
      <c r="K34" s="367"/>
      <c r="L34" s="151" t="s">
        <v>53</v>
      </c>
      <c r="M34" s="152">
        <f>M10+M17+M29+M32-K10-K17-K29</f>
        <v>0</v>
      </c>
      <c r="N34" s="76"/>
      <c r="O34" s="34"/>
      <c r="P34" s="368" t="str">
        <f>IF(R35=W35, "Great job! Your debits equal your credits!","Oh no...your debits don't equal your credits")</f>
        <v>Great job! Your debits equal your credits!</v>
      </c>
      <c r="Q34" s="369"/>
      <c r="R34" s="369"/>
      <c r="S34" s="369"/>
      <c r="T34" s="369"/>
      <c r="U34" s="369"/>
      <c r="V34" s="369"/>
      <c r="W34" s="369"/>
      <c r="X34" s="369"/>
      <c r="Y34" s="369"/>
      <c r="Z34" s="34"/>
      <c r="AA34" s="34"/>
    </row>
    <row r="35" spans="1:27" ht="16.5" customHeight="1" thickBot="1">
      <c r="A35" s="34"/>
      <c r="B35" s="86"/>
      <c r="C35" s="87"/>
      <c r="D35" s="87"/>
      <c r="E35" s="87"/>
      <c r="F35" s="87"/>
      <c r="G35" s="89"/>
      <c r="H35" s="34"/>
      <c r="I35" s="90"/>
      <c r="J35" s="153"/>
      <c r="K35" s="153"/>
      <c r="L35" s="153"/>
      <c r="M35" s="153"/>
      <c r="N35" s="93"/>
      <c r="O35" s="34"/>
      <c r="P35" s="154"/>
      <c r="Q35" s="48"/>
      <c r="R35" s="155">
        <f>D14+D22+D30+K11+K18+K30+R11+W11+R21+W21+R28+W28</f>
        <v>0</v>
      </c>
      <c r="S35" s="34"/>
      <c r="T35" s="156"/>
      <c r="U35" s="157"/>
      <c r="V35" s="34"/>
      <c r="W35" s="155">
        <f>F14+F22+F30+M11+M18+M30+T11+Y11+T21+Y21+T28+Y28</f>
        <v>0</v>
      </c>
      <c r="X35" s="363"/>
      <c r="Y35" s="363"/>
      <c r="Z35" s="34"/>
      <c r="AA35" s="34"/>
    </row>
    <row r="36" spans="1:27" ht="26.25" customHeight="1" thickTop="1">
      <c r="A36" s="34"/>
      <c r="B36" s="48"/>
      <c r="C36" s="48"/>
      <c r="D36" s="48"/>
      <c r="E36" s="48"/>
      <c r="F36" s="48"/>
      <c r="G36" s="48"/>
      <c r="H36" s="34"/>
      <c r="I36" s="34"/>
      <c r="J36" s="34"/>
      <c r="K36" s="34"/>
      <c r="L36" s="34"/>
      <c r="M36" s="34"/>
      <c r="N36" s="34"/>
      <c r="O36" s="34"/>
      <c r="P36" s="158"/>
      <c r="Q36" s="159"/>
      <c r="R36" s="160" t="s">
        <v>55</v>
      </c>
      <c r="S36" s="161"/>
      <c r="T36" s="162" t="s">
        <v>53</v>
      </c>
      <c r="U36" s="159"/>
      <c r="V36" s="159"/>
      <c r="W36" s="163" t="s">
        <v>56</v>
      </c>
      <c r="X36" s="188"/>
      <c r="Y36" s="189"/>
      <c r="Z36" s="34"/>
      <c r="AA36" s="34"/>
    </row>
    <row r="37" spans="1:27" ht="15.75" customHeight="1">
      <c r="A37" s="34"/>
      <c r="B37" s="48"/>
      <c r="C37" s="48"/>
      <c r="D37" s="48"/>
      <c r="E37" s="48"/>
      <c r="F37" s="48"/>
      <c r="G37" s="48"/>
      <c r="H37" s="34"/>
      <c r="I37" s="34"/>
      <c r="J37" s="34"/>
      <c r="K37" s="34"/>
      <c r="L37" s="34"/>
      <c r="M37" s="34"/>
      <c r="N37" s="34"/>
      <c r="O37" s="34"/>
      <c r="P37" s="48"/>
      <c r="Q37" s="34"/>
      <c r="R37" s="95" t="b">
        <f>AND(R35=121200,W35=121200)</f>
        <v>0</v>
      </c>
      <c r="S37" s="34"/>
      <c r="T37" s="34"/>
      <c r="U37" s="48"/>
      <c r="V37" s="34"/>
      <c r="W37" s="34"/>
      <c r="X37" s="34"/>
      <c r="Y37" s="34"/>
      <c r="Z37" s="34"/>
      <c r="AA37" s="34"/>
    </row>
    <row r="38" spans="1:27" ht="15.75" customHeight="1">
      <c r="A38" s="34"/>
      <c r="B38" s="48"/>
      <c r="C38" s="48"/>
      <c r="D38" s="48"/>
      <c r="E38" s="48"/>
      <c r="F38" s="48"/>
      <c r="G38" s="48"/>
      <c r="H38" s="34"/>
      <c r="I38" s="34"/>
      <c r="J38" s="34"/>
      <c r="K38" s="34"/>
      <c r="L38" s="34"/>
      <c r="M38" s="34"/>
      <c r="N38" s="34"/>
      <c r="O38" s="34"/>
      <c r="P38" s="48"/>
      <c r="Q38" s="34"/>
      <c r="R38" s="34"/>
      <c r="S38" s="34"/>
      <c r="T38" s="34"/>
      <c r="U38" s="48"/>
      <c r="V38" s="34"/>
      <c r="W38" s="34"/>
      <c r="X38" s="34"/>
      <c r="Y38" s="34"/>
      <c r="Z38" s="34"/>
      <c r="AA38" s="34"/>
    </row>
    <row r="39" spans="1:27" ht="15.75" customHeight="1">
      <c r="A39" s="34"/>
      <c r="B39" s="48"/>
      <c r="C39" s="48"/>
      <c r="D39" s="48"/>
      <c r="E39" s="48"/>
      <c r="F39" s="48"/>
      <c r="G39" s="48"/>
      <c r="H39" s="34"/>
      <c r="I39" s="34"/>
      <c r="J39" s="34"/>
      <c r="K39" s="34"/>
      <c r="L39" s="34"/>
      <c r="M39" s="34"/>
      <c r="N39" s="34"/>
      <c r="O39" s="34"/>
      <c r="P39" s="34"/>
      <c r="Q39" s="34"/>
      <c r="R39" s="34"/>
      <c r="S39" s="34"/>
      <c r="T39" s="34"/>
      <c r="U39" s="34"/>
      <c r="V39" s="34"/>
      <c r="W39" s="34"/>
      <c r="X39" s="34"/>
      <c r="Y39" s="34"/>
      <c r="Z39" s="34"/>
      <c r="AA39" s="34"/>
    </row>
    <row r="40" spans="1:27" ht="15.75" customHeight="1">
      <c r="A40" s="34"/>
      <c r="B40" s="48"/>
      <c r="C40" s="48"/>
      <c r="D40" s="48"/>
      <c r="E40" s="48"/>
      <c r="F40" s="48"/>
      <c r="G40" s="48"/>
      <c r="H40" s="34"/>
      <c r="I40" s="34"/>
      <c r="J40" s="34"/>
      <c r="K40" s="34"/>
      <c r="L40" s="34"/>
      <c r="M40" s="34"/>
      <c r="N40" s="34"/>
      <c r="O40" s="34"/>
      <c r="P40" s="34"/>
      <c r="Q40" s="34"/>
      <c r="R40" s="34"/>
      <c r="S40" s="34"/>
      <c r="T40" s="34"/>
      <c r="U40" s="34"/>
      <c r="V40" s="34"/>
      <c r="W40" s="34"/>
      <c r="X40" s="34"/>
      <c r="Y40" s="34"/>
      <c r="Z40" s="34"/>
      <c r="AA40" s="34"/>
    </row>
    <row r="41" spans="1:27" ht="15.75" customHeight="1">
      <c r="A41" s="34"/>
      <c r="B41" s="48"/>
      <c r="C41" s="48"/>
      <c r="D41" s="48"/>
      <c r="E41" s="48"/>
      <c r="F41" s="48"/>
      <c r="G41" s="48"/>
      <c r="H41" s="34"/>
      <c r="I41" s="34"/>
      <c r="J41" s="34"/>
      <c r="K41" s="34"/>
      <c r="L41" s="34"/>
      <c r="M41" s="34"/>
      <c r="N41" s="34"/>
      <c r="O41" s="34"/>
      <c r="P41" s="34"/>
      <c r="Q41" s="34"/>
      <c r="R41" s="34"/>
      <c r="S41" s="34"/>
      <c r="T41" s="34"/>
      <c r="U41" s="34"/>
      <c r="V41" s="34"/>
      <c r="W41" s="34"/>
      <c r="X41" s="34"/>
      <c r="Y41" s="34"/>
      <c r="Z41" s="34"/>
      <c r="AA41" s="34"/>
    </row>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ECiFdcWQx/ZPNEUS/Qot9Kszabpgr/mAZRqziMdQxU5qFRohg+GeiF9ebFweR3UxJ95J6t1prYIzJyHgmm3zCQ==" saltValue="a32dHg5RjDNd8H72aRW9QA==" spinCount="100000" sheet="1" objects="1" scenarios="1"/>
  <mergeCells count="15">
    <mergeCell ref="X35:Y35"/>
    <mergeCell ref="C16:F16"/>
    <mergeCell ref="Q22:T22"/>
    <mergeCell ref="V22:Y22"/>
    <mergeCell ref="C24:F24"/>
    <mergeCell ref="J24:M24"/>
    <mergeCell ref="J34:K34"/>
    <mergeCell ref="P34:Y34"/>
    <mergeCell ref="Q15:T15"/>
    <mergeCell ref="V15:Y15"/>
    <mergeCell ref="C5:F5"/>
    <mergeCell ref="J5:M5"/>
    <mergeCell ref="Q5:T5"/>
    <mergeCell ref="V5:Y5"/>
    <mergeCell ref="J12:M12"/>
  </mergeCells>
  <conditionalFormatting sqref="P35:U35 P34">
    <cfRule type="containsText" dxfId="50" priority="4" operator="containsText" text="Great Job">
      <formula>NOT(ISERROR(SEARCH(("Great Job"),(P34))))</formula>
    </cfRule>
  </conditionalFormatting>
  <conditionalFormatting sqref="J5 Q5 V5 J12 Q15 V15 C16 Q22 V22 C24 J24">
    <cfRule type="containsText" dxfId="49" priority="5" operator="containsText" text="Account Name Goes Here">
      <formula>NOT(ISERROR(SEARCH(("Account Name Goes Here"),(C5))))</formula>
    </cfRule>
  </conditionalFormatting>
  <conditionalFormatting sqref="D6:D12 F6:F12 K6:K9 M6:M9 R6:R9 T6:T9 W6:W9 Y6:Y9 K13:K16 M13:M16 R16:R19 T16:T19 W16:W19 Y16:Y19 D17:D20 F17:F20 R23:R26 T23:T26 W23:W26 Y23:Y26 D25:D28 F25:F28 K25:K28 M25:M28">
    <cfRule type="expression" dxfId="48" priority="6">
      <formula>ISBLANK(C6)</formula>
    </cfRule>
  </conditionalFormatting>
  <conditionalFormatting sqref="C6:C12 C17:C20 C25:C28">
    <cfRule type="expression" dxfId="47" priority="7">
      <formula>B6=TRUE</formula>
    </cfRule>
  </conditionalFormatting>
  <conditionalFormatting sqref="E6:E12 E17:E20 E25:E28">
    <cfRule type="expression" dxfId="46" priority="8">
      <formula>G6=TRUE</formula>
    </cfRule>
  </conditionalFormatting>
  <conditionalFormatting sqref="J6:J9 J13:J16">
    <cfRule type="expression" dxfId="45" priority="9">
      <formula>I6=TRUE</formula>
    </cfRule>
  </conditionalFormatting>
  <conditionalFormatting sqref="J25:J28 Q6:Q9 Q16:Q19 Q23:Q26 V6:V9 V16:V19 V23:V26">
    <cfRule type="expression" dxfId="44" priority="10">
      <formula>I25=TRUE</formula>
    </cfRule>
  </conditionalFormatting>
  <conditionalFormatting sqref="S6:S9 S16:S19 S23:S26">
    <cfRule type="expression" dxfId="43" priority="11">
      <formula>O6=TRUE</formula>
    </cfRule>
  </conditionalFormatting>
  <conditionalFormatting sqref="X6:X9 X16:X19 X23:X26">
    <cfRule type="expression" dxfId="42" priority="12">
      <formula>Z6=TRUE</formula>
    </cfRule>
  </conditionalFormatting>
  <conditionalFormatting sqref="L6:L9 L13:L16">
    <cfRule type="expression" dxfId="41" priority="13">
      <formula>N6=TRUE</formula>
    </cfRule>
  </conditionalFormatting>
  <conditionalFormatting sqref="L25:L28">
    <cfRule type="expression" dxfId="40" priority="14">
      <formula>N25=TRUE</formula>
    </cfRule>
  </conditionalFormatting>
  <conditionalFormatting sqref="F34">
    <cfRule type="cellIs" dxfId="39" priority="15" operator="equal">
      <formula>89800</formula>
    </cfRule>
  </conditionalFormatting>
  <conditionalFormatting sqref="M34">
    <cfRule type="cellIs" dxfId="38" priority="16" operator="equal">
      <formula>89800</formula>
    </cfRule>
  </conditionalFormatting>
  <conditionalFormatting sqref="P35:X36">
    <cfRule type="expression" dxfId="37" priority="18">
      <formula>$R$37=TRUE</formula>
    </cfRule>
  </conditionalFormatting>
  <conditionalFormatting sqref="M32">
    <cfRule type="cellIs" dxfId="36" priority="3" operator="equal">
      <formula>10800</formula>
    </cfRule>
  </conditionalFormatting>
  <conditionalFormatting sqref="T31">
    <cfRule type="cellIs" dxfId="35" priority="2" operator="equal">
      <formula>10800</formula>
    </cfRule>
  </conditionalFormatting>
  <conditionalFormatting sqref="C5">
    <cfRule type="containsText" dxfId="34" priority="1" operator="containsText" text="Account Name Goes Here">
      <formula>NOT(ISERROR(SEARCH(("Account Name Goes Here"),(C5))))</formula>
    </cfRule>
  </conditionalFormatting>
  <dataValidations count="4">
    <dataValidation type="list" allowBlank="1" showDropDown="1" sqref="C29" xr:uid="{7793CF74-012D-4908-9F0F-68E35251349F}">
      <formula1>"1.0,2.0,3.0,4.0,5.0,6.0,7.0,8.0,9.0,10.0"</formula1>
    </dataValidation>
    <dataValidation type="list" allowBlank="1" showInputMessage="1" showErrorMessage="1" prompt="Click and enter a value from the list of items" sqref="J6:J9 L6:L9 Q6:Q9 S6:S9 V6:V9 X6:X9 C6:C12 E6:E12 J13:J16 L13:L16 Q16:Q19 S16:S19 V16:V19 X16:X19 C17:C20 E17:E20 Q23:Q26 S23:S26 V23:V26 X23:X26 C25:C28 E25:E28 J25:J28 L25:L28" xr:uid="{93CC1188-20F1-4457-A77C-27C6AEC28DC8}">
      <formula1>"1,2,3,4,5,6,7"</formula1>
    </dataValidation>
    <dataValidation type="list" allowBlank="1" showDropDown="1" showErrorMessage="1" sqref="C13" xr:uid="{7E486AFF-DFC4-4120-A64D-B129B5CFE730}">
      <formula1>"1.0,2.0,3.0,4.0,5.0,6.0,7.0,8.0,9.0,10.0"</formula1>
    </dataValidation>
    <dataValidation type="whole" allowBlank="1" showDropDown="1" showInputMessage="1" showErrorMessage="1" prompt="Enter a number between 0 and 1000000" sqref="K6:K9 M6:M9 R6:R9 T6:T9 W6:W9 Y6:Y9 D6:D12 F6:F12 K13:K16 M13:M16 R16:R19 T16:T19 W16:W19 Y16:Y19 D17:D20 F17:F20 R23:R26 T23:T26 W23:W26 Y23:Y26 D25:D28 F25:F28 K25:K28 M25:M28" xr:uid="{5DDF6B2F-07A1-4298-B5BC-ABDFF65B8CCD}">
      <formula1>0</formula1>
      <formula2>1000000</formula2>
    </dataValidation>
  </dataValidations>
  <pageMargins left="0" right="0" top="0" bottom="0"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0D699-84D2-4ED7-86EB-E53C47D57EAE}">
  <sheetPr>
    <tabColor rgb="FF529E36"/>
    <pageSetUpPr fitToPage="1"/>
  </sheetPr>
  <dimension ref="A1:AA1000"/>
  <sheetViews>
    <sheetView showGridLines="0" workbookViewId="0">
      <selection activeCell="C5" sqref="C5:F5"/>
    </sheetView>
  </sheetViews>
  <sheetFormatPr baseColWidth="10" defaultColWidth="11.1640625" defaultRowHeight="15" customHeight="1"/>
  <cols>
    <col min="1" max="1" width="3.5" customWidth="1"/>
    <col min="2" max="2" width="4.6640625" customWidth="1"/>
    <col min="3" max="3" width="3.6640625" customWidth="1"/>
    <col min="4" max="4" width="10.6640625" customWidth="1"/>
    <col min="5" max="5" width="3.6640625" customWidth="1"/>
    <col min="6" max="6" width="11.1640625" bestFit="1" customWidth="1"/>
    <col min="7" max="7" width="5.33203125" customWidth="1"/>
    <col min="8" max="8" width="4.83203125" customWidth="1"/>
    <col min="9" max="9" width="4.6640625" customWidth="1"/>
    <col min="10" max="10" width="3.6640625" customWidth="1"/>
    <col min="11" max="11" width="10.6640625" customWidth="1"/>
    <col min="12" max="12" width="3.6640625" customWidth="1"/>
    <col min="13" max="13" width="11.1640625" bestFit="1" customWidth="1"/>
    <col min="14" max="14" width="6.1640625" customWidth="1"/>
    <col min="15" max="15" width="5.5" customWidth="1"/>
    <col min="16" max="16" width="4.6640625" customWidth="1"/>
    <col min="17" max="17" width="3.6640625" customWidth="1"/>
    <col min="18" max="18" width="10.6640625" customWidth="1"/>
    <col min="19" max="19" width="4.5" customWidth="1"/>
    <col min="20" max="20" width="11.1640625" bestFit="1" customWidth="1"/>
    <col min="21" max="21" width="4.6640625" customWidth="1"/>
    <col min="22" max="22" width="3.6640625" customWidth="1"/>
    <col min="23" max="23" width="10.6640625" customWidth="1"/>
    <col min="24" max="24" width="3.6640625" customWidth="1"/>
    <col min="25" max="25" width="10.6640625" customWidth="1"/>
    <col min="26" max="26" width="4.6640625" customWidth="1"/>
    <col min="27" max="27" width="3.6640625" customWidth="1"/>
  </cols>
  <sheetData>
    <row r="1" spans="1:27" ht="16.5" customHeight="1" thickBot="1">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thickTop="1" thickBot="1">
      <c r="A2" s="34"/>
      <c r="B2" s="96"/>
      <c r="C2" s="97"/>
      <c r="D2" s="98"/>
      <c r="E2" s="99"/>
      <c r="F2" s="98"/>
      <c r="G2" s="99"/>
      <c r="H2" s="34"/>
      <c r="I2" s="35"/>
      <c r="J2" s="36"/>
      <c r="K2" s="37"/>
      <c r="L2" s="37"/>
      <c r="M2" s="37"/>
      <c r="N2" s="38"/>
      <c r="O2" s="130"/>
      <c r="P2" s="100"/>
      <c r="Q2" s="101"/>
      <c r="R2" s="102"/>
      <c r="S2" s="102"/>
      <c r="T2" s="102"/>
      <c r="U2" s="102"/>
      <c r="V2" s="102"/>
      <c r="W2" s="102"/>
      <c r="X2" s="102"/>
      <c r="Y2" s="131"/>
      <c r="Z2" s="103"/>
      <c r="AA2" s="34"/>
    </row>
    <row r="3" spans="1:27" ht="16.5" customHeight="1" thickTop="1">
      <c r="A3" s="34"/>
      <c r="B3" s="39"/>
      <c r="C3" s="40"/>
      <c r="D3" s="41"/>
      <c r="E3" s="40"/>
      <c r="F3" s="40"/>
      <c r="G3" s="42"/>
      <c r="H3" s="34"/>
      <c r="I3" s="43"/>
      <c r="J3" s="44"/>
      <c r="K3" s="45"/>
      <c r="L3" s="44"/>
      <c r="M3" s="44"/>
      <c r="N3" s="46"/>
      <c r="O3" s="34"/>
      <c r="P3" s="104"/>
      <c r="Q3" s="105"/>
      <c r="R3" s="106"/>
      <c r="S3" s="105"/>
      <c r="T3" s="105"/>
      <c r="U3" s="105"/>
      <c r="V3" s="105"/>
      <c r="W3" s="105"/>
      <c r="X3" s="105"/>
      <c r="Y3" s="132"/>
      <c r="Z3" s="107"/>
      <c r="AA3" s="34"/>
    </row>
    <row r="4" spans="1:27" ht="16.5" customHeight="1">
      <c r="A4" s="34"/>
      <c r="B4" s="47"/>
      <c r="C4" s="48"/>
      <c r="D4" s="49"/>
      <c r="E4" s="48"/>
      <c r="F4" s="48"/>
      <c r="G4" s="50"/>
      <c r="H4" s="34"/>
      <c r="I4" s="51"/>
      <c r="J4" s="48"/>
      <c r="K4" s="49"/>
      <c r="L4" s="48"/>
      <c r="M4" s="48"/>
      <c r="N4" s="52"/>
      <c r="O4" s="34"/>
      <c r="P4" s="108"/>
      <c r="Q4" s="48"/>
      <c r="R4" s="49"/>
      <c r="S4" s="48"/>
      <c r="T4" s="48"/>
      <c r="U4" s="48"/>
      <c r="V4" s="48"/>
      <c r="W4" s="48"/>
      <c r="X4" s="48"/>
      <c r="Y4" s="48"/>
      <c r="Z4" s="109"/>
      <c r="AA4" s="34"/>
    </row>
    <row r="5" spans="1:27" ht="16.5" customHeight="1" thickBot="1">
      <c r="A5" s="34"/>
      <c r="B5" s="47"/>
      <c r="C5" s="339" t="s">
        <v>26</v>
      </c>
      <c r="D5" s="339"/>
      <c r="E5" s="339"/>
      <c r="F5" s="339"/>
      <c r="G5" s="50"/>
      <c r="H5" s="34"/>
      <c r="I5" s="51"/>
      <c r="J5" s="352" t="s">
        <v>26</v>
      </c>
      <c r="K5" s="340"/>
      <c r="L5" s="340"/>
      <c r="M5" s="340"/>
      <c r="N5" s="52"/>
      <c r="O5" s="34"/>
      <c r="P5" s="108"/>
      <c r="Q5" s="350" t="s">
        <v>26</v>
      </c>
      <c r="R5" s="351"/>
      <c r="S5" s="351"/>
      <c r="T5" s="351"/>
      <c r="U5" s="48"/>
      <c r="V5" s="350" t="s">
        <v>26</v>
      </c>
      <c r="W5" s="351"/>
      <c r="X5" s="351"/>
      <c r="Y5" s="351"/>
      <c r="Z5" s="109"/>
      <c r="AA5" s="34"/>
    </row>
    <row r="6" spans="1:27" ht="16.5" customHeight="1">
      <c r="A6" s="34"/>
      <c r="B6" s="53" t="b">
        <f t="shared" ref="B6:B12" si="0">AND(ISBLANK(C6),NOT(ISBLANK(D6)))</f>
        <v>0</v>
      </c>
      <c r="C6" s="210"/>
      <c r="D6" s="253"/>
      <c r="E6" s="254"/>
      <c r="F6" s="211"/>
      <c r="G6" s="133" t="b">
        <f t="shared" ref="G6:G12" si="1">AND(ISBLANK(E6),NOT(ISBLANK(F6)))</f>
        <v>0</v>
      </c>
      <c r="H6" s="34"/>
      <c r="I6" s="56" t="b">
        <f t="shared" ref="I6:I9" si="2">AND(ISBLANK(J6),NOT(ISBLANK(K6)))</f>
        <v>0</v>
      </c>
      <c r="J6" s="230"/>
      <c r="K6" s="284"/>
      <c r="L6" s="285"/>
      <c r="M6" s="316"/>
      <c r="N6" s="134" t="b">
        <f t="shared" ref="N6:N9" si="3">AND(ISBLANK(L6),NOT(ISBLANK(M6)))</f>
        <v>0</v>
      </c>
      <c r="O6" s="135" t="b">
        <f t="shared" ref="O6:O9" si="4">AND(ISBLANK(S6),NOT(ISBLANK(T6)))</f>
        <v>0</v>
      </c>
      <c r="P6" s="110" t="b">
        <f t="shared" ref="P6:P9" si="5">AND(ISBLANK(Q6),NOT(ISBLANK(R6)))</f>
        <v>0</v>
      </c>
      <c r="Q6" s="224"/>
      <c r="R6" s="263"/>
      <c r="S6" s="264"/>
      <c r="T6" s="225"/>
      <c r="U6" s="111" t="b">
        <f t="shared" ref="U6:U9" si="6">AND(ISBLANK(V6),NOT(ISBLANK(W6)))</f>
        <v>0</v>
      </c>
      <c r="V6" s="224"/>
      <c r="W6" s="263"/>
      <c r="X6" s="264"/>
      <c r="Y6" s="225"/>
      <c r="Z6" s="136" t="b">
        <f t="shared" ref="Z6:Z9" si="7">AND(ISBLANK(X6),NOT(ISBLANK(Y6)))</f>
        <v>0</v>
      </c>
      <c r="AA6" s="34"/>
    </row>
    <row r="7" spans="1:27" ht="16.5" customHeight="1">
      <c r="A7" s="34"/>
      <c r="B7" s="53" t="b">
        <f t="shared" si="0"/>
        <v>0</v>
      </c>
      <c r="C7" s="217"/>
      <c r="D7" s="255"/>
      <c r="E7" s="320"/>
      <c r="F7" s="229"/>
      <c r="G7" s="133" t="b">
        <f t="shared" si="1"/>
        <v>0</v>
      </c>
      <c r="H7" s="34"/>
      <c r="I7" s="56" t="b">
        <f t="shared" si="2"/>
        <v>0</v>
      </c>
      <c r="J7" s="222"/>
      <c r="K7" s="318"/>
      <c r="L7" s="289"/>
      <c r="M7" s="223"/>
      <c r="N7" s="134" t="b">
        <f t="shared" si="3"/>
        <v>0</v>
      </c>
      <c r="O7" s="135" t="b">
        <f t="shared" si="4"/>
        <v>0</v>
      </c>
      <c r="P7" s="110" t="b">
        <f t="shared" si="5"/>
        <v>0</v>
      </c>
      <c r="Q7" s="226"/>
      <c r="R7" s="265"/>
      <c r="S7" s="266"/>
      <c r="T7" s="227"/>
      <c r="U7" s="111" t="b">
        <f t="shared" si="6"/>
        <v>0</v>
      </c>
      <c r="V7" s="226"/>
      <c r="W7" s="267"/>
      <c r="X7" s="266"/>
      <c r="Y7" s="227"/>
      <c r="Z7" s="136" t="b">
        <f t="shared" si="7"/>
        <v>0</v>
      </c>
      <c r="AA7" s="34"/>
    </row>
    <row r="8" spans="1:27" ht="16.5" customHeight="1">
      <c r="A8" s="34"/>
      <c r="B8" s="53" t="b">
        <f t="shared" si="0"/>
        <v>0</v>
      </c>
      <c r="C8" s="217"/>
      <c r="D8" s="255"/>
      <c r="E8" s="320"/>
      <c r="F8" s="229"/>
      <c r="G8" s="133" t="b">
        <f t="shared" si="1"/>
        <v>0</v>
      </c>
      <c r="H8" s="34"/>
      <c r="I8" s="56" t="b">
        <f t="shared" si="2"/>
        <v>0</v>
      </c>
      <c r="J8" s="222"/>
      <c r="K8" s="318"/>
      <c r="L8" s="289"/>
      <c r="M8" s="223"/>
      <c r="N8" s="134" t="b">
        <f t="shared" si="3"/>
        <v>0</v>
      </c>
      <c r="O8" s="135" t="b">
        <f t="shared" si="4"/>
        <v>0</v>
      </c>
      <c r="P8" s="110" t="b">
        <f t="shared" si="5"/>
        <v>0</v>
      </c>
      <c r="Q8" s="226"/>
      <c r="R8" s="265"/>
      <c r="S8" s="266"/>
      <c r="T8" s="227"/>
      <c r="U8" s="111" t="b">
        <f t="shared" si="6"/>
        <v>0</v>
      </c>
      <c r="V8" s="226"/>
      <c r="W8" s="271"/>
      <c r="X8" s="266"/>
      <c r="Y8" s="227"/>
      <c r="Z8" s="136" t="b">
        <f t="shared" si="7"/>
        <v>0</v>
      </c>
      <c r="AA8" s="34"/>
    </row>
    <row r="9" spans="1:27" ht="16.5" customHeight="1">
      <c r="A9" s="34"/>
      <c r="B9" s="53" t="b">
        <f t="shared" si="0"/>
        <v>0</v>
      </c>
      <c r="C9" s="217"/>
      <c r="D9" s="255"/>
      <c r="E9" s="276"/>
      <c r="F9" s="234"/>
      <c r="G9" s="133" t="b">
        <f t="shared" si="1"/>
        <v>0</v>
      </c>
      <c r="H9" s="34"/>
      <c r="I9" s="56" t="b">
        <f t="shared" si="2"/>
        <v>0</v>
      </c>
      <c r="J9" s="222"/>
      <c r="K9" s="318"/>
      <c r="L9" s="289"/>
      <c r="M9" s="223"/>
      <c r="N9" s="134" t="b">
        <f t="shared" si="3"/>
        <v>0</v>
      </c>
      <c r="O9" s="135" t="b">
        <f t="shared" si="4"/>
        <v>0</v>
      </c>
      <c r="P9" s="110" t="b">
        <f t="shared" si="5"/>
        <v>0</v>
      </c>
      <c r="Q9" s="226"/>
      <c r="R9" s="265"/>
      <c r="S9" s="266"/>
      <c r="T9" s="235"/>
      <c r="U9" s="111" t="b">
        <f t="shared" si="6"/>
        <v>0</v>
      </c>
      <c r="V9" s="226"/>
      <c r="W9" s="265"/>
      <c r="X9" s="266"/>
      <c r="Y9" s="227"/>
      <c r="Z9" s="136" t="b">
        <f t="shared" si="7"/>
        <v>0</v>
      </c>
      <c r="AA9" s="34"/>
    </row>
    <row r="10" spans="1:27" ht="16.5" customHeight="1">
      <c r="A10" s="34"/>
      <c r="B10" s="53" t="b">
        <f t="shared" si="0"/>
        <v>0</v>
      </c>
      <c r="C10" s="217"/>
      <c r="D10" s="255"/>
      <c r="E10" s="256"/>
      <c r="F10" s="219"/>
      <c r="G10" s="133" t="b">
        <f t="shared" si="1"/>
        <v>0</v>
      </c>
      <c r="H10" s="34"/>
      <c r="I10" s="51"/>
      <c r="J10" s="59"/>
      <c r="K10" s="137">
        <f>IF(K11&gt;M11,K11-M11,)</f>
        <v>0</v>
      </c>
      <c r="L10" s="205"/>
      <c r="M10" s="138">
        <f>IF(M11&gt;K11,M11-K11,IF(K11=M11,0,))</f>
        <v>0</v>
      </c>
      <c r="N10" s="52"/>
      <c r="O10" s="34"/>
      <c r="P10" s="108"/>
      <c r="Q10" s="79"/>
      <c r="R10" s="139">
        <f>IF(R11&gt;T11,R11-T11,)</f>
        <v>0</v>
      </c>
      <c r="S10" s="79"/>
      <c r="T10" s="140">
        <f>IF(T11&gt;R11,T11-R11,IF(R11=T11,0,""))</f>
        <v>0</v>
      </c>
      <c r="U10" s="48"/>
      <c r="V10" s="79"/>
      <c r="W10" s="139">
        <f>IF(W11&gt;Y11,W11-Y11,)</f>
        <v>0</v>
      </c>
      <c r="X10" s="79"/>
      <c r="Y10" s="140">
        <f>IF(Y11&gt;W11,Y11-W11,IF(W11=Y11,0,""))</f>
        <v>0</v>
      </c>
      <c r="Z10" s="109"/>
      <c r="AA10" s="34"/>
    </row>
    <row r="11" spans="1:27" ht="16.5" customHeight="1">
      <c r="A11" s="34"/>
      <c r="B11" s="53" t="b">
        <f t="shared" si="0"/>
        <v>0</v>
      </c>
      <c r="C11" s="212"/>
      <c r="D11" s="274"/>
      <c r="E11" s="320"/>
      <c r="F11" s="229"/>
      <c r="G11" s="133" t="b">
        <f t="shared" si="1"/>
        <v>0</v>
      </c>
      <c r="H11" s="34"/>
      <c r="I11" s="51"/>
      <c r="J11" s="48"/>
      <c r="K11" s="141">
        <f>SUM(K6:K9)</f>
        <v>0</v>
      </c>
      <c r="L11" s="142"/>
      <c r="M11" s="143">
        <f>SUM(M6:M9)</f>
        <v>0</v>
      </c>
      <c r="N11" s="52"/>
      <c r="O11" s="34"/>
      <c r="P11" s="108"/>
      <c r="Q11" s="48"/>
      <c r="R11" s="141">
        <f>SUM(R6:R9)</f>
        <v>0</v>
      </c>
      <c r="S11" s="142"/>
      <c r="T11" s="143">
        <f>SUM(T6:T9)</f>
        <v>0</v>
      </c>
      <c r="U11" s="48"/>
      <c r="V11" s="48"/>
      <c r="W11" s="141">
        <f>SUM(W6:W9)</f>
        <v>0</v>
      </c>
      <c r="X11" s="142"/>
      <c r="Y11" s="143">
        <f>SUM(Y6:Y9)</f>
        <v>0</v>
      </c>
      <c r="Z11" s="109"/>
      <c r="AA11" s="34"/>
    </row>
    <row r="12" spans="1:27" ht="16.5" customHeight="1" thickBot="1">
      <c r="A12" s="34"/>
      <c r="B12" s="53" t="b">
        <f t="shared" si="0"/>
        <v>0</v>
      </c>
      <c r="C12" s="217"/>
      <c r="D12" s="255"/>
      <c r="E12" s="320"/>
      <c r="F12" s="229"/>
      <c r="G12" s="133" t="b">
        <f t="shared" si="1"/>
        <v>0</v>
      </c>
      <c r="H12" s="34"/>
      <c r="I12" s="51"/>
      <c r="J12" s="352" t="s">
        <v>26</v>
      </c>
      <c r="K12" s="340"/>
      <c r="L12" s="340"/>
      <c r="M12" s="340"/>
      <c r="N12" s="52"/>
      <c r="O12" s="34"/>
      <c r="P12" s="112"/>
      <c r="Q12" s="113"/>
      <c r="R12" s="114"/>
      <c r="S12" s="114"/>
      <c r="T12" s="114"/>
      <c r="U12" s="115"/>
      <c r="V12" s="72"/>
      <c r="W12" s="72"/>
      <c r="X12" s="72"/>
      <c r="Y12" s="72"/>
      <c r="Z12" s="107"/>
      <c r="AA12" s="34"/>
    </row>
    <row r="13" spans="1:27" ht="16.5" customHeight="1">
      <c r="A13" s="34"/>
      <c r="B13" s="47"/>
      <c r="C13" s="58"/>
      <c r="D13" s="144">
        <f>IF(D14&gt;F14,D14-F14,IF(D14=F14,0,))</f>
        <v>0</v>
      </c>
      <c r="E13" s="58"/>
      <c r="F13" s="145">
        <f>IF(F14&gt;D14,F14-D14,)</f>
        <v>0</v>
      </c>
      <c r="G13" s="50"/>
      <c r="H13" s="34"/>
      <c r="I13" s="56" t="b">
        <f t="shared" ref="I13:I16" si="8">AND(ISBLANK(J13),NOT(ISBLANK(K13)))</f>
        <v>0</v>
      </c>
      <c r="J13" s="230"/>
      <c r="K13" s="284"/>
      <c r="L13" s="285"/>
      <c r="M13" s="316"/>
      <c r="N13" s="134" t="b">
        <f t="shared" ref="N13:N16" si="9">AND(ISBLANK(L13),NOT(ISBLANK(M13)))</f>
        <v>0</v>
      </c>
      <c r="O13" s="34"/>
      <c r="P13" s="116"/>
      <c r="Q13" s="72"/>
      <c r="R13" s="72"/>
      <c r="S13" s="72"/>
      <c r="T13" s="72"/>
      <c r="U13" s="72"/>
      <c r="V13" s="72"/>
      <c r="W13" s="72"/>
      <c r="X13" s="72"/>
      <c r="Y13" s="72"/>
      <c r="Z13" s="107"/>
      <c r="AA13" s="34"/>
    </row>
    <row r="14" spans="1:27" ht="16.5" customHeight="1">
      <c r="A14" s="34"/>
      <c r="B14" s="47"/>
      <c r="C14" s="48"/>
      <c r="D14" s="141">
        <f>SUM(D6:D12)</f>
        <v>0</v>
      </c>
      <c r="E14" s="142"/>
      <c r="F14" s="143">
        <f>SUM(F6:F12)</f>
        <v>0</v>
      </c>
      <c r="G14" s="50"/>
      <c r="H14" s="34"/>
      <c r="I14" s="56" t="b">
        <f t="shared" si="8"/>
        <v>0</v>
      </c>
      <c r="J14" s="222"/>
      <c r="K14" s="318"/>
      <c r="L14" s="289"/>
      <c r="M14" s="223"/>
      <c r="N14" s="134" t="b">
        <f t="shared" si="9"/>
        <v>0</v>
      </c>
      <c r="O14" s="34"/>
      <c r="P14" s="108"/>
      <c r="Q14" s="48"/>
      <c r="R14" s="48"/>
      <c r="S14" s="48"/>
      <c r="T14" s="48"/>
      <c r="U14" s="48"/>
      <c r="V14" s="48"/>
      <c r="W14" s="48"/>
      <c r="X14" s="48"/>
      <c r="Y14" s="48"/>
      <c r="Z14" s="109"/>
      <c r="AA14" s="34"/>
    </row>
    <row r="15" spans="1:27" ht="16.5" customHeight="1" thickBot="1">
      <c r="A15" s="34"/>
      <c r="B15" s="47"/>
      <c r="C15" s="48"/>
      <c r="D15" s="48"/>
      <c r="E15" s="48"/>
      <c r="F15" s="48"/>
      <c r="G15" s="50"/>
      <c r="H15" s="34"/>
      <c r="I15" s="56" t="b">
        <f t="shared" si="8"/>
        <v>0</v>
      </c>
      <c r="J15" s="222"/>
      <c r="K15" s="318"/>
      <c r="L15" s="289"/>
      <c r="M15" s="223"/>
      <c r="N15" s="134" t="b">
        <f t="shared" si="9"/>
        <v>0</v>
      </c>
      <c r="O15" s="34"/>
      <c r="P15" s="108"/>
      <c r="Q15" s="350" t="s">
        <v>26</v>
      </c>
      <c r="R15" s="351"/>
      <c r="S15" s="351"/>
      <c r="T15" s="351"/>
      <c r="U15" s="48"/>
      <c r="V15" s="350" t="s">
        <v>26</v>
      </c>
      <c r="W15" s="351"/>
      <c r="X15" s="351"/>
      <c r="Y15" s="351"/>
      <c r="Z15" s="109"/>
      <c r="AA15" s="34"/>
    </row>
    <row r="16" spans="1:27" ht="16.5" customHeight="1" thickBot="1">
      <c r="A16" s="34"/>
      <c r="B16" s="47"/>
      <c r="C16" s="339" t="s">
        <v>26</v>
      </c>
      <c r="D16" s="340"/>
      <c r="E16" s="340"/>
      <c r="F16" s="340"/>
      <c r="G16" s="50"/>
      <c r="H16" s="34"/>
      <c r="I16" s="56" t="b">
        <f t="shared" si="8"/>
        <v>0</v>
      </c>
      <c r="J16" s="222"/>
      <c r="K16" s="318"/>
      <c r="L16" s="289"/>
      <c r="M16" s="223"/>
      <c r="N16" s="134" t="b">
        <f t="shared" si="9"/>
        <v>0</v>
      </c>
      <c r="O16" s="135" t="b">
        <f t="shared" ref="O16:O19" si="10">AND(ISBLANK(S16),NOT(ISBLANK(T16)))</f>
        <v>0</v>
      </c>
      <c r="P16" s="110" t="b">
        <f t="shared" ref="P16:P19" si="11">AND(ISBLANK(Q16),NOT(ISBLANK(R16)))</f>
        <v>0</v>
      </c>
      <c r="Q16" s="224"/>
      <c r="R16" s="263"/>
      <c r="S16" s="264"/>
      <c r="T16" s="225"/>
      <c r="U16" s="111" t="b">
        <f t="shared" ref="U16:U19" si="12">AND(ISBLANK(V16),NOT(ISBLANK(W16)))</f>
        <v>0</v>
      </c>
      <c r="V16" s="224"/>
      <c r="W16" s="263"/>
      <c r="X16" s="264"/>
      <c r="Y16" s="225"/>
      <c r="Z16" s="136" t="b">
        <f t="shared" ref="Z16:Z19" si="13">AND(ISBLANK(X16),NOT(ISBLANK(Y16)))</f>
        <v>0</v>
      </c>
      <c r="AA16" s="34"/>
    </row>
    <row r="17" spans="1:27" ht="16.5" customHeight="1">
      <c r="A17" s="34"/>
      <c r="B17" s="53" t="b">
        <f t="shared" ref="B17:B20" si="14">AND(ISBLANK(C17),NOT(ISBLANK(D17)))</f>
        <v>0</v>
      </c>
      <c r="C17" s="218"/>
      <c r="D17" s="253"/>
      <c r="E17" s="254"/>
      <c r="F17" s="211"/>
      <c r="G17" s="133" t="b">
        <f t="shared" ref="G17:G20" si="15">AND(ISBLANK(E17),NOT(ISBLANK(F17)))</f>
        <v>0</v>
      </c>
      <c r="H17" s="34"/>
      <c r="I17" s="51"/>
      <c r="J17" s="59"/>
      <c r="K17" s="137">
        <f>IF(K18&gt;M18,K18-M18,)</f>
        <v>0</v>
      </c>
      <c r="L17" s="59"/>
      <c r="M17" s="138">
        <f>IF(M18&gt;K18,M18-K18,IF(K18=M18,0,))</f>
        <v>0</v>
      </c>
      <c r="N17" s="52"/>
      <c r="O17" s="135" t="b">
        <f t="shared" si="10"/>
        <v>0</v>
      </c>
      <c r="P17" s="110" t="b">
        <f t="shared" si="11"/>
        <v>0</v>
      </c>
      <c r="Q17" s="226"/>
      <c r="R17" s="265"/>
      <c r="S17" s="266"/>
      <c r="T17" s="227"/>
      <c r="U17" s="111" t="b">
        <f t="shared" si="12"/>
        <v>0</v>
      </c>
      <c r="V17" s="226"/>
      <c r="W17" s="265"/>
      <c r="X17" s="321"/>
      <c r="Y17" s="237"/>
      <c r="Z17" s="136" t="b">
        <f t="shared" si="13"/>
        <v>0</v>
      </c>
      <c r="AA17" s="34"/>
    </row>
    <row r="18" spans="1:27" ht="16.5" customHeight="1">
      <c r="A18" s="34"/>
      <c r="B18" s="53" t="b">
        <f t="shared" si="14"/>
        <v>0</v>
      </c>
      <c r="C18" s="217"/>
      <c r="D18" s="255"/>
      <c r="E18" s="276"/>
      <c r="F18" s="234"/>
      <c r="G18" s="133" t="b">
        <f t="shared" si="15"/>
        <v>0</v>
      </c>
      <c r="H18" s="34"/>
      <c r="I18" s="51"/>
      <c r="J18" s="48"/>
      <c r="K18" s="141">
        <f>SUM(K13:K16)</f>
        <v>0</v>
      </c>
      <c r="L18" s="142"/>
      <c r="M18" s="143">
        <f>SUM(M13:M16)</f>
        <v>0</v>
      </c>
      <c r="N18" s="52"/>
      <c r="O18" s="135" t="b">
        <f t="shared" si="10"/>
        <v>0</v>
      </c>
      <c r="P18" s="110" t="b">
        <f t="shared" si="11"/>
        <v>0</v>
      </c>
      <c r="Q18" s="226"/>
      <c r="R18" s="265"/>
      <c r="S18" s="266"/>
      <c r="T18" s="227"/>
      <c r="U18" s="111" t="b">
        <f t="shared" si="12"/>
        <v>0</v>
      </c>
      <c r="V18" s="226"/>
      <c r="W18" s="271"/>
      <c r="X18" s="321"/>
      <c r="Y18" s="237"/>
      <c r="Z18" s="136" t="b">
        <f t="shared" si="13"/>
        <v>0</v>
      </c>
      <c r="AA18" s="34"/>
    </row>
    <row r="19" spans="1:27" ht="16.5" customHeight="1" thickBot="1">
      <c r="A19" s="34"/>
      <c r="B19" s="53" t="b">
        <f t="shared" si="14"/>
        <v>0</v>
      </c>
      <c r="C19" s="217"/>
      <c r="D19" s="255"/>
      <c r="E19" s="256"/>
      <c r="F19" s="219"/>
      <c r="G19" s="133" t="b">
        <f t="shared" si="15"/>
        <v>0</v>
      </c>
      <c r="H19" s="34"/>
      <c r="I19" s="64"/>
      <c r="J19" s="65"/>
      <c r="K19" s="65"/>
      <c r="L19" s="65"/>
      <c r="M19" s="65"/>
      <c r="N19" s="66"/>
      <c r="O19" s="135" t="b">
        <f t="shared" si="10"/>
        <v>0</v>
      </c>
      <c r="P19" s="110" t="b">
        <f t="shared" si="11"/>
        <v>0</v>
      </c>
      <c r="Q19" s="226"/>
      <c r="R19" s="265"/>
      <c r="S19" s="266"/>
      <c r="T19" s="227"/>
      <c r="U19" s="111" t="b">
        <f t="shared" si="12"/>
        <v>0</v>
      </c>
      <c r="V19" s="226"/>
      <c r="W19" s="265"/>
      <c r="X19" s="321"/>
      <c r="Y19" s="237"/>
      <c r="Z19" s="136" t="b">
        <f t="shared" si="13"/>
        <v>0</v>
      </c>
      <c r="AA19" s="34"/>
    </row>
    <row r="20" spans="1:27" ht="16.5" customHeight="1" thickTop="1" thickBot="1">
      <c r="A20" s="34"/>
      <c r="B20" s="53" t="b">
        <f t="shared" si="14"/>
        <v>0</v>
      </c>
      <c r="C20" s="217"/>
      <c r="D20" s="255"/>
      <c r="E20" s="320"/>
      <c r="F20" s="229"/>
      <c r="G20" s="133" t="b">
        <f t="shared" si="15"/>
        <v>0</v>
      </c>
      <c r="H20" s="34"/>
      <c r="I20" s="48"/>
      <c r="J20" s="48"/>
      <c r="K20" s="48"/>
      <c r="L20" s="48"/>
      <c r="M20" s="48"/>
      <c r="N20" s="48"/>
      <c r="O20" s="34"/>
      <c r="P20" s="108"/>
      <c r="Q20" s="79"/>
      <c r="R20" s="139">
        <f>IF(R21&gt;T21,R21-T21,IF(R21=T21,0,""))</f>
        <v>0</v>
      </c>
      <c r="S20" s="79"/>
      <c r="T20" s="140">
        <f>IF(T21&gt;R21,T21-R21,)</f>
        <v>0</v>
      </c>
      <c r="U20" s="48"/>
      <c r="V20" s="79"/>
      <c r="W20" s="139">
        <f>IF(W21&gt;Y21,W21-Y21,IF(W21=Y21,0,""))</f>
        <v>0</v>
      </c>
      <c r="X20" s="79"/>
      <c r="Y20" s="140">
        <f>IF(Y21&gt;W21,Y21-W21,)</f>
        <v>0</v>
      </c>
      <c r="Z20" s="109"/>
      <c r="AA20" s="34"/>
    </row>
    <row r="21" spans="1:27" ht="16.5" customHeight="1" thickTop="1">
      <c r="A21" s="34"/>
      <c r="B21" s="47"/>
      <c r="C21" s="58"/>
      <c r="D21" s="144">
        <f>IF(D22&gt;F22,D22-F22,IF(D22=F22,0,))</f>
        <v>0</v>
      </c>
      <c r="E21" s="58"/>
      <c r="F21" s="145">
        <f>IF(F22&gt;D22,F22-D22,)</f>
        <v>0</v>
      </c>
      <c r="G21" s="50"/>
      <c r="H21" s="34"/>
      <c r="I21" s="67"/>
      <c r="J21" s="68"/>
      <c r="K21" s="69"/>
      <c r="L21" s="69"/>
      <c r="M21" s="69"/>
      <c r="N21" s="70"/>
      <c r="O21" s="34"/>
      <c r="P21" s="108"/>
      <c r="Q21" s="48"/>
      <c r="R21" s="141">
        <f>SUM(R16:R19)</f>
        <v>0</v>
      </c>
      <c r="S21" s="142"/>
      <c r="T21" s="141">
        <f>SUM(T16:T19)</f>
        <v>0</v>
      </c>
      <c r="U21" s="48"/>
      <c r="V21" s="48"/>
      <c r="W21" s="141">
        <f>SUM(W16:W19)</f>
        <v>0</v>
      </c>
      <c r="X21" s="142"/>
      <c r="Y21" s="141">
        <f>SUM(Y16:Y19)</f>
        <v>0</v>
      </c>
      <c r="Z21" s="109"/>
      <c r="AA21" s="34"/>
    </row>
    <row r="22" spans="1:27" ht="16.5" customHeight="1" thickBot="1">
      <c r="A22" s="34"/>
      <c r="B22" s="47"/>
      <c r="C22" s="48"/>
      <c r="D22" s="141">
        <f>SUM(D17:D20)</f>
        <v>0</v>
      </c>
      <c r="E22" s="142"/>
      <c r="F22" s="143">
        <f>SUM(F17:F20)</f>
        <v>0</v>
      </c>
      <c r="G22" s="50"/>
      <c r="H22" s="34"/>
      <c r="I22" s="71"/>
      <c r="J22" s="72"/>
      <c r="K22" s="73"/>
      <c r="L22" s="72"/>
      <c r="M22" s="72"/>
      <c r="N22" s="74"/>
      <c r="O22" s="34"/>
      <c r="P22" s="108"/>
      <c r="Q22" s="350" t="s">
        <v>26</v>
      </c>
      <c r="R22" s="351"/>
      <c r="S22" s="351"/>
      <c r="T22" s="351"/>
      <c r="U22" s="48"/>
      <c r="V22" s="350" t="s">
        <v>26</v>
      </c>
      <c r="W22" s="351"/>
      <c r="X22" s="351"/>
      <c r="Y22" s="351"/>
      <c r="Z22" s="109"/>
      <c r="AA22" s="34"/>
    </row>
    <row r="23" spans="1:27" ht="16.5" customHeight="1">
      <c r="A23" s="34"/>
      <c r="B23" s="47"/>
      <c r="C23" s="48"/>
      <c r="D23" s="48"/>
      <c r="E23" s="48"/>
      <c r="F23" s="48"/>
      <c r="G23" s="50"/>
      <c r="H23" s="34"/>
      <c r="I23" s="75"/>
      <c r="J23" s="48"/>
      <c r="K23" s="49"/>
      <c r="L23" s="48"/>
      <c r="M23" s="48"/>
      <c r="N23" s="76"/>
      <c r="O23" s="135" t="b">
        <f t="shared" ref="O23:O26" si="16">AND(ISBLANK(S23),NOT(ISBLANK(T23)))</f>
        <v>0</v>
      </c>
      <c r="P23" s="110" t="b">
        <f t="shared" ref="P23:P26" si="17">AND(ISBLANK(Q23),NOT(ISBLANK(R23)))</f>
        <v>0</v>
      </c>
      <c r="Q23" s="224"/>
      <c r="R23" s="263"/>
      <c r="S23" s="264"/>
      <c r="T23" s="225"/>
      <c r="U23" s="111" t="b">
        <f t="shared" ref="U23:U26" si="18">AND(ISBLANK(V23),NOT(ISBLANK(W23)))</f>
        <v>0</v>
      </c>
      <c r="V23" s="224"/>
      <c r="W23" s="263"/>
      <c r="X23" s="264"/>
      <c r="Y23" s="225"/>
      <c r="Z23" s="136" t="b">
        <f t="shared" ref="Z23:Z26" si="19">AND(ISBLANK(X23),NOT(ISBLANK(Y23)))</f>
        <v>0</v>
      </c>
      <c r="AA23" s="34"/>
    </row>
    <row r="24" spans="1:27" ht="16.5" customHeight="1" thickBot="1">
      <c r="A24" s="34"/>
      <c r="B24" s="47"/>
      <c r="C24" s="339" t="s">
        <v>26</v>
      </c>
      <c r="D24" s="340"/>
      <c r="E24" s="340"/>
      <c r="F24" s="340"/>
      <c r="G24" s="50"/>
      <c r="H24" s="34"/>
      <c r="I24" s="75"/>
      <c r="J24" s="341" t="s">
        <v>26</v>
      </c>
      <c r="K24" s="340"/>
      <c r="L24" s="340"/>
      <c r="M24" s="340"/>
      <c r="N24" s="76"/>
      <c r="O24" s="135" t="b">
        <f t="shared" si="16"/>
        <v>0</v>
      </c>
      <c r="P24" s="110" t="b">
        <f t="shared" si="17"/>
        <v>0</v>
      </c>
      <c r="Q24" s="226"/>
      <c r="R24" s="265"/>
      <c r="S24" s="321"/>
      <c r="T24" s="237"/>
      <c r="U24" s="111" t="b">
        <f t="shared" si="18"/>
        <v>0</v>
      </c>
      <c r="V24" s="226"/>
      <c r="W24" s="265"/>
      <c r="X24" s="321"/>
      <c r="Y24" s="237"/>
      <c r="Z24" s="136" t="b">
        <f t="shared" si="19"/>
        <v>0</v>
      </c>
      <c r="AA24" s="34"/>
    </row>
    <row r="25" spans="1:27" ht="16.5" customHeight="1">
      <c r="A25" s="34"/>
      <c r="B25" s="53" t="b">
        <f t="shared" ref="B25:B28" si="20">AND(ISBLANK(C25),NOT(ISBLANK(D25)))</f>
        <v>0</v>
      </c>
      <c r="C25" s="210"/>
      <c r="D25" s="274"/>
      <c r="E25" s="254"/>
      <c r="F25" s="211"/>
      <c r="G25" s="133" t="b">
        <f t="shared" ref="G25:G28" si="21">AND(ISBLANK(E25),NOT(ISBLANK(F25)))</f>
        <v>0</v>
      </c>
      <c r="H25" s="34"/>
      <c r="I25" s="77" t="b">
        <f t="shared" ref="I25:I28" si="22">AND(ISBLANK(J25),NOT(ISBLANK(K25)))</f>
        <v>0</v>
      </c>
      <c r="J25" s="224"/>
      <c r="K25" s="263"/>
      <c r="L25" s="264"/>
      <c r="M25" s="225"/>
      <c r="N25" s="146" t="b">
        <f t="shared" ref="N25:N28" si="23">AND(ISBLANK(L25),NOT(ISBLANK(M25)))</f>
        <v>0</v>
      </c>
      <c r="O25" s="135" t="b">
        <f t="shared" si="16"/>
        <v>0</v>
      </c>
      <c r="P25" s="110" t="b">
        <f t="shared" si="17"/>
        <v>0</v>
      </c>
      <c r="Q25" s="226"/>
      <c r="R25" s="265"/>
      <c r="S25" s="321"/>
      <c r="T25" s="237"/>
      <c r="U25" s="111" t="b">
        <f t="shared" si="18"/>
        <v>0</v>
      </c>
      <c r="V25" s="226"/>
      <c r="W25" s="265"/>
      <c r="X25" s="321"/>
      <c r="Y25" s="237"/>
      <c r="Z25" s="136" t="b">
        <f t="shared" si="19"/>
        <v>0</v>
      </c>
      <c r="AA25" s="34"/>
    </row>
    <row r="26" spans="1:27" ht="16.5" customHeight="1">
      <c r="A26" s="34"/>
      <c r="B26" s="53" t="b">
        <f t="shared" si="20"/>
        <v>0</v>
      </c>
      <c r="C26" s="258"/>
      <c r="D26" s="257"/>
      <c r="E26" s="320"/>
      <c r="F26" s="229"/>
      <c r="G26" s="133" t="b">
        <f t="shared" si="21"/>
        <v>0</v>
      </c>
      <c r="H26" s="34"/>
      <c r="I26" s="77" t="b">
        <f t="shared" si="22"/>
        <v>0</v>
      </c>
      <c r="J26" s="226"/>
      <c r="K26" s="265"/>
      <c r="L26" s="321"/>
      <c r="M26" s="237"/>
      <c r="N26" s="146" t="b">
        <f t="shared" si="23"/>
        <v>0</v>
      </c>
      <c r="O26" s="135" t="b">
        <f t="shared" si="16"/>
        <v>0</v>
      </c>
      <c r="P26" s="110" t="b">
        <f t="shared" si="17"/>
        <v>0</v>
      </c>
      <c r="Q26" s="226"/>
      <c r="R26" s="265"/>
      <c r="S26" s="321"/>
      <c r="T26" s="237"/>
      <c r="U26" s="111" t="b">
        <f t="shared" si="18"/>
        <v>0</v>
      </c>
      <c r="V26" s="226"/>
      <c r="W26" s="265"/>
      <c r="X26" s="266"/>
      <c r="Y26" s="227"/>
      <c r="Z26" s="136" t="b">
        <f t="shared" si="19"/>
        <v>0</v>
      </c>
      <c r="AA26" s="34"/>
    </row>
    <row r="27" spans="1:27" ht="16.5" customHeight="1">
      <c r="A27" s="34"/>
      <c r="B27" s="53" t="b">
        <f t="shared" si="20"/>
        <v>0</v>
      </c>
      <c r="C27" s="258"/>
      <c r="D27" s="255"/>
      <c r="E27" s="320"/>
      <c r="F27" s="229"/>
      <c r="G27" s="133" t="b">
        <f t="shared" si="21"/>
        <v>0</v>
      </c>
      <c r="H27" s="34"/>
      <c r="I27" s="77" t="b">
        <f t="shared" si="22"/>
        <v>0</v>
      </c>
      <c r="J27" s="226"/>
      <c r="K27" s="265"/>
      <c r="L27" s="268"/>
      <c r="M27" s="315"/>
      <c r="N27" s="146" t="b">
        <f t="shared" si="23"/>
        <v>0</v>
      </c>
      <c r="O27" s="34"/>
      <c r="P27" s="108"/>
      <c r="Q27" s="79"/>
      <c r="R27" s="139">
        <f>IF(R28&gt;T28,R28-T28,IF(R28=T28,0,""))</f>
        <v>0</v>
      </c>
      <c r="S27" s="79"/>
      <c r="T27" s="140">
        <f>IF(T28&gt;R28,T28-R28,)</f>
        <v>0</v>
      </c>
      <c r="U27" s="48"/>
      <c r="V27" s="79"/>
      <c r="W27" s="139">
        <f>IF(W28&gt;Y28,W28-Y28,IF(W28=Y28,0,""))</f>
        <v>0</v>
      </c>
      <c r="X27" s="79"/>
      <c r="Y27" s="140">
        <f>IF(Y28&gt;W28,Y28-W28,)</f>
        <v>0</v>
      </c>
      <c r="Z27" s="109"/>
      <c r="AA27" s="34"/>
    </row>
    <row r="28" spans="1:27" ht="16.5" customHeight="1">
      <c r="A28" s="34"/>
      <c r="B28" s="53" t="b">
        <f t="shared" si="20"/>
        <v>0</v>
      </c>
      <c r="C28" s="258"/>
      <c r="D28" s="274"/>
      <c r="E28" s="320"/>
      <c r="F28" s="229"/>
      <c r="G28" s="133" t="b">
        <f t="shared" si="21"/>
        <v>0</v>
      </c>
      <c r="H28" s="34"/>
      <c r="I28" s="77" t="b">
        <f t="shared" si="22"/>
        <v>0</v>
      </c>
      <c r="J28" s="226"/>
      <c r="K28" s="265"/>
      <c r="L28" s="266"/>
      <c r="M28" s="237"/>
      <c r="N28" s="146" t="b">
        <f t="shared" si="23"/>
        <v>0</v>
      </c>
      <c r="O28" s="34"/>
      <c r="P28" s="108"/>
      <c r="Q28" s="48"/>
      <c r="R28" s="141">
        <f>SUM(R23:R26)</f>
        <v>0</v>
      </c>
      <c r="S28" s="142"/>
      <c r="T28" s="141">
        <f>SUM(T23:T26)</f>
        <v>0</v>
      </c>
      <c r="U28" s="48"/>
      <c r="V28" s="48"/>
      <c r="W28" s="141">
        <f>SUM(W23:W26)</f>
        <v>0</v>
      </c>
      <c r="X28" s="142"/>
      <c r="Y28" s="141">
        <f>SUM(Y23:Y26)</f>
        <v>0</v>
      </c>
      <c r="Z28" s="109"/>
      <c r="AA28" s="34"/>
    </row>
    <row r="29" spans="1:27" ht="16.5" customHeight="1">
      <c r="A29" s="34"/>
      <c r="B29" s="47"/>
      <c r="C29" s="54"/>
      <c r="D29" s="199">
        <f>IF(D30&gt;F30,D30-F30,IF(D30=F30,0,))</f>
        <v>0</v>
      </c>
      <c r="E29" s="58"/>
      <c r="F29" s="145">
        <f>IF(F30&gt;D30,F30-D30,)</f>
        <v>0</v>
      </c>
      <c r="G29" s="50"/>
      <c r="H29" s="34"/>
      <c r="I29" s="75"/>
      <c r="J29" s="79"/>
      <c r="K29" s="139">
        <f>IF(K30&gt;M30,K30-M30,)</f>
        <v>0</v>
      </c>
      <c r="L29" s="79"/>
      <c r="M29" s="140">
        <f>IF(M30&gt;K30,M30-K30,IF(K30=M30,0,""))</f>
        <v>0</v>
      </c>
      <c r="N29" s="76"/>
      <c r="O29" s="34"/>
      <c r="P29" s="108"/>
      <c r="Q29" s="48"/>
      <c r="R29" s="48"/>
      <c r="S29" s="48"/>
      <c r="T29" s="48"/>
      <c r="U29" s="48"/>
      <c r="V29" s="48"/>
      <c r="W29" s="48"/>
      <c r="X29" s="48"/>
      <c r="Y29" s="48"/>
      <c r="Z29" s="109"/>
      <c r="AA29" s="34"/>
    </row>
    <row r="30" spans="1:27" ht="16.5" customHeight="1">
      <c r="A30" s="34"/>
      <c r="B30" s="47"/>
      <c r="C30" s="48"/>
      <c r="D30" s="141">
        <f>SUM(D25:D28)</f>
        <v>0</v>
      </c>
      <c r="E30" s="142"/>
      <c r="F30" s="143">
        <f>SUM(F25:F28)</f>
        <v>0</v>
      </c>
      <c r="G30" s="50"/>
      <c r="H30" s="34"/>
      <c r="I30" s="75"/>
      <c r="J30" s="48"/>
      <c r="K30" s="141">
        <f>SUM(K25:K28)</f>
        <v>0</v>
      </c>
      <c r="L30" s="142"/>
      <c r="M30" s="143">
        <f>SUM(M25:M28)</f>
        <v>0</v>
      </c>
      <c r="N30" s="76"/>
      <c r="O30" s="34"/>
      <c r="P30" s="108"/>
      <c r="Q30" s="48"/>
      <c r="R30" s="48"/>
      <c r="S30" s="48"/>
      <c r="T30" s="48"/>
      <c r="U30" s="48"/>
      <c r="V30" s="48"/>
      <c r="W30" s="48"/>
      <c r="X30" s="48"/>
      <c r="Y30" s="48"/>
      <c r="Z30" s="109"/>
      <c r="AA30" s="34"/>
    </row>
    <row r="31" spans="1:27" ht="16.5" customHeight="1">
      <c r="A31" s="34"/>
      <c r="B31" s="47"/>
      <c r="C31" s="48"/>
      <c r="D31" s="48"/>
      <c r="E31" s="48"/>
      <c r="F31" s="48"/>
      <c r="G31" s="50"/>
      <c r="H31" s="34"/>
      <c r="I31" s="75"/>
      <c r="J31" s="117"/>
      <c r="K31" s="118"/>
      <c r="L31" s="117"/>
      <c r="M31" s="118"/>
      <c r="N31" s="76"/>
      <c r="O31" s="34"/>
      <c r="P31" s="108"/>
      <c r="Q31" s="48"/>
      <c r="R31" s="147"/>
      <c r="S31" s="48"/>
      <c r="T31" s="208">
        <f>T10+Y10+T20+Y20+T27+Y27-R10-W10-R20-W20-R27-W27</f>
        <v>0</v>
      </c>
      <c r="U31" s="48"/>
      <c r="V31" s="48"/>
      <c r="W31" s="48"/>
      <c r="X31" s="48"/>
      <c r="Y31" s="48"/>
      <c r="Z31" s="109"/>
      <c r="AA31" s="34"/>
    </row>
    <row r="32" spans="1:27" ht="16.5" customHeight="1">
      <c r="A32" s="34"/>
      <c r="B32" s="47"/>
      <c r="C32" s="48"/>
      <c r="D32" s="48"/>
      <c r="E32" s="48"/>
      <c r="F32" s="48"/>
      <c r="G32" s="50"/>
      <c r="H32" s="34"/>
      <c r="I32" s="75"/>
      <c r="J32" s="48"/>
      <c r="K32" s="147"/>
      <c r="L32" s="48"/>
      <c r="M32" s="208">
        <f>T31</f>
        <v>0</v>
      </c>
      <c r="N32" s="76"/>
      <c r="O32" s="34"/>
      <c r="P32" s="119"/>
      <c r="Q32" s="120"/>
      <c r="R32" s="120"/>
      <c r="S32" s="120"/>
      <c r="T32" s="120"/>
      <c r="U32" s="120"/>
      <c r="V32" s="120"/>
      <c r="W32" s="120"/>
      <c r="X32" s="120"/>
      <c r="Y32" s="120"/>
      <c r="Z32" s="121"/>
      <c r="AA32" s="34"/>
    </row>
    <row r="33" spans="1:27" ht="16.5" customHeight="1">
      <c r="A33" s="34"/>
      <c r="B33" s="47"/>
      <c r="C33" s="48"/>
      <c r="D33" s="48"/>
      <c r="E33" s="48"/>
      <c r="F33" s="48"/>
      <c r="G33" s="50"/>
      <c r="H33" s="34"/>
      <c r="I33" s="75"/>
      <c r="J33" s="48"/>
      <c r="K33" s="48"/>
      <c r="L33" s="48"/>
      <c r="M33" s="48"/>
      <c r="N33" s="76"/>
      <c r="O33" s="34"/>
      <c r="P33" s="1"/>
      <c r="Q33" s="1"/>
      <c r="R33" s="1"/>
      <c r="S33" s="1"/>
      <c r="T33" s="1"/>
      <c r="U33" s="1"/>
      <c r="V33" s="1"/>
      <c r="W33" s="1"/>
      <c r="X33" s="34"/>
      <c r="Y33" s="34"/>
      <c r="Z33" s="34"/>
      <c r="AA33" s="34"/>
    </row>
    <row r="34" spans="1:27" ht="16.5" customHeight="1">
      <c r="A34" s="34"/>
      <c r="B34" s="47"/>
      <c r="C34" s="48"/>
      <c r="D34" s="148" t="s">
        <v>28</v>
      </c>
      <c r="E34" s="149" t="s">
        <v>53</v>
      </c>
      <c r="F34" s="150">
        <f>D13+D21+D29-F13-F21-F29</f>
        <v>0</v>
      </c>
      <c r="G34" s="50"/>
      <c r="H34" s="34"/>
      <c r="I34" s="75"/>
      <c r="J34" s="367" t="s">
        <v>54</v>
      </c>
      <c r="K34" s="367"/>
      <c r="L34" s="151" t="s">
        <v>53</v>
      </c>
      <c r="M34" s="152">
        <f>M10+M17+M29+M32-K10-K17-K29</f>
        <v>0</v>
      </c>
      <c r="N34" s="76"/>
      <c r="O34" s="34"/>
      <c r="P34" s="368" t="str">
        <f>IF(R35=W35, "Great job! Your debits equal your credits!","Oh no...your debits don't equal your credits")</f>
        <v>Great job! Your debits equal your credits!</v>
      </c>
      <c r="Q34" s="369"/>
      <c r="R34" s="369"/>
      <c r="S34" s="369"/>
      <c r="T34" s="369"/>
      <c r="U34" s="369"/>
      <c r="V34" s="369"/>
      <c r="W34" s="369"/>
      <c r="X34" s="369"/>
      <c r="Y34" s="369"/>
      <c r="Z34" s="34"/>
      <c r="AA34" s="34"/>
    </row>
    <row r="35" spans="1:27" ht="16.5" customHeight="1" thickBot="1">
      <c r="A35" s="34"/>
      <c r="B35" s="86"/>
      <c r="C35" s="87"/>
      <c r="D35" s="87"/>
      <c r="E35" s="87"/>
      <c r="F35" s="87"/>
      <c r="G35" s="89"/>
      <c r="H35" s="34"/>
      <c r="I35" s="90"/>
      <c r="J35" s="153"/>
      <c r="K35" s="153"/>
      <c r="L35" s="153"/>
      <c r="M35" s="153"/>
      <c r="N35" s="93"/>
      <c r="O35" s="34"/>
      <c r="P35" s="154"/>
      <c r="Q35" s="48"/>
      <c r="R35" s="155">
        <f>D14+D22+D30+K11+K18+K30+R11+W11+R21+W21+R28+W28</f>
        <v>0</v>
      </c>
      <c r="S35" s="34"/>
      <c r="T35" s="156"/>
      <c r="U35" s="157"/>
      <c r="V35" s="34"/>
      <c r="W35" s="155">
        <f>F14+F22+F30+M11+M18+M30+T11+Y11+T21+Y21+T28+Y28</f>
        <v>0</v>
      </c>
      <c r="X35" s="363"/>
      <c r="Y35" s="363"/>
      <c r="Z35" s="34"/>
      <c r="AA35" s="34"/>
    </row>
    <row r="36" spans="1:27" ht="26.25" customHeight="1" thickTop="1">
      <c r="A36" s="34"/>
      <c r="B36" s="48"/>
      <c r="C36" s="48"/>
      <c r="D36" s="48"/>
      <c r="E36" s="48"/>
      <c r="F36" s="48"/>
      <c r="G36" s="48"/>
      <c r="H36" s="34"/>
      <c r="I36" s="34"/>
      <c r="J36" s="34"/>
      <c r="K36" s="34"/>
      <c r="L36" s="34"/>
      <c r="M36" s="34"/>
      <c r="N36" s="34"/>
      <c r="O36" s="34"/>
      <c r="P36" s="158"/>
      <c r="Q36" s="159"/>
      <c r="R36" s="160" t="s">
        <v>55</v>
      </c>
      <c r="S36" s="161"/>
      <c r="T36" s="162" t="s">
        <v>53</v>
      </c>
      <c r="U36" s="159"/>
      <c r="V36" s="159"/>
      <c r="W36" s="163" t="s">
        <v>56</v>
      </c>
      <c r="X36" s="188"/>
      <c r="Y36" s="189"/>
      <c r="Z36" s="34"/>
      <c r="AA36" s="34"/>
    </row>
    <row r="37" spans="1:27" ht="15.75" customHeight="1">
      <c r="A37" s="34"/>
      <c r="B37" s="48"/>
      <c r="C37" s="48"/>
      <c r="D37" s="48"/>
      <c r="E37" s="48"/>
      <c r="F37" s="48"/>
      <c r="G37" s="48"/>
      <c r="H37" s="34"/>
      <c r="I37" s="34"/>
      <c r="J37" s="34"/>
      <c r="K37" s="34"/>
      <c r="L37" s="34"/>
      <c r="M37" s="34"/>
      <c r="N37" s="34"/>
      <c r="O37" s="34"/>
      <c r="P37" s="48"/>
      <c r="Q37" s="34"/>
      <c r="R37" s="95" t="b">
        <f>AND(R35=121200,W35=121200)</f>
        <v>0</v>
      </c>
      <c r="S37" s="34"/>
      <c r="T37" s="34"/>
      <c r="U37" s="48"/>
      <c r="V37" s="34"/>
      <c r="W37" s="34"/>
      <c r="X37" s="34"/>
      <c r="Y37" s="34"/>
      <c r="Z37" s="34"/>
      <c r="AA37" s="34"/>
    </row>
    <row r="38" spans="1:27" ht="15.75" customHeight="1">
      <c r="A38" s="34"/>
      <c r="B38" s="48"/>
      <c r="C38" s="48"/>
      <c r="D38" s="48"/>
      <c r="E38" s="48"/>
      <c r="F38" s="48"/>
      <c r="G38" s="48"/>
      <c r="H38" s="34"/>
      <c r="I38" s="34"/>
      <c r="J38" s="34"/>
      <c r="K38" s="34"/>
      <c r="L38" s="34"/>
      <c r="M38" s="34"/>
      <c r="N38" s="34"/>
      <c r="O38" s="34"/>
      <c r="P38" s="48"/>
      <c r="Q38" s="34"/>
      <c r="R38" s="34"/>
      <c r="S38" s="34"/>
      <c r="T38" s="34"/>
      <c r="U38" s="48"/>
      <c r="V38" s="34"/>
      <c r="W38" s="34"/>
      <c r="X38" s="34"/>
      <c r="Y38" s="34"/>
      <c r="Z38" s="34"/>
      <c r="AA38" s="34"/>
    </row>
    <row r="39" spans="1:27" ht="15.75" customHeight="1">
      <c r="A39" s="34"/>
      <c r="B39" s="48"/>
      <c r="C39" s="48"/>
      <c r="D39" s="48"/>
      <c r="E39" s="48"/>
      <c r="F39" s="48"/>
      <c r="G39" s="48"/>
      <c r="H39" s="34"/>
      <c r="I39" s="34"/>
      <c r="J39" s="34"/>
      <c r="K39" s="34"/>
      <c r="L39" s="34"/>
      <c r="M39" s="34"/>
      <c r="N39" s="34"/>
      <c r="O39" s="34"/>
      <c r="P39" s="34"/>
      <c r="Q39" s="34"/>
      <c r="R39" s="34"/>
      <c r="S39" s="34"/>
      <c r="T39" s="34"/>
      <c r="U39" s="34"/>
      <c r="V39" s="34"/>
      <c r="W39" s="34"/>
      <c r="X39" s="34"/>
      <c r="Y39" s="34"/>
      <c r="Z39" s="34"/>
      <c r="AA39" s="34"/>
    </row>
    <row r="40" spans="1:27" ht="15.75" customHeight="1">
      <c r="A40" s="34"/>
      <c r="B40" s="48"/>
      <c r="C40" s="48"/>
      <c r="D40" s="48"/>
      <c r="E40" s="48"/>
      <c r="F40" s="48"/>
      <c r="G40" s="48"/>
      <c r="H40" s="34"/>
      <c r="I40" s="34"/>
      <c r="J40" s="34"/>
      <c r="K40" s="34"/>
      <c r="L40" s="34"/>
      <c r="M40" s="34"/>
      <c r="N40" s="34"/>
      <c r="O40" s="34"/>
      <c r="P40" s="34"/>
      <c r="Q40" s="34"/>
      <c r="R40" s="34"/>
      <c r="S40" s="34"/>
      <c r="T40" s="34"/>
      <c r="U40" s="34"/>
      <c r="V40" s="34"/>
      <c r="W40" s="34"/>
      <c r="X40" s="34"/>
      <c r="Y40" s="34"/>
      <c r="Z40" s="34"/>
      <c r="AA40" s="34"/>
    </row>
    <row r="41" spans="1:27" ht="15.75" customHeight="1">
      <c r="A41" s="34"/>
      <c r="B41" s="48"/>
      <c r="C41" s="48"/>
      <c r="D41" s="48"/>
      <c r="E41" s="48"/>
      <c r="F41" s="48"/>
      <c r="G41" s="48"/>
      <c r="H41" s="34"/>
      <c r="I41" s="34"/>
      <c r="J41" s="34"/>
      <c r="K41" s="34"/>
      <c r="L41" s="34"/>
      <c r="M41" s="34"/>
      <c r="N41" s="34"/>
      <c r="O41" s="34"/>
      <c r="P41" s="34"/>
      <c r="Q41" s="34"/>
      <c r="R41" s="34"/>
      <c r="S41" s="34"/>
      <c r="T41" s="34"/>
      <c r="U41" s="34"/>
      <c r="V41" s="34"/>
      <c r="W41" s="34"/>
      <c r="X41" s="34"/>
      <c r="Y41" s="34"/>
      <c r="Z41" s="34"/>
      <c r="AA41" s="34"/>
    </row>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ufAsmmPhvi9NCKTYVe+edXW7LySN2nwkKbPoQ3ZiXplIZNOiOmJFQAwHlH6LYhp8FJfHSWEXJff0EST8INUnGQ==" saltValue="EgtqjEcwGIF+Jaqyl9hQUg==" spinCount="100000" sheet="1" objects="1" scenarios="1"/>
  <mergeCells count="15">
    <mergeCell ref="Q15:T15"/>
    <mergeCell ref="V15:Y15"/>
    <mergeCell ref="C5:F5"/>
    <mergeCell ref="J5:M5"/>
    <mergeCell ref="Q5:T5"/>
    <mergeCell ref="V5:Y5"/>
    <mergeCell ref="J12:M12"/>
    <mergeCell ref="X35:Y35"/>
    <mergeCell ref="C16:F16"/>
    <mergeCell ref="Q22:T22"/>
    <mergeCell ref="V22:Y22"/>
    <mergeCell ref="C24:F24"/>
    <mergeCell ref="J24:M24"/>
    <mergeCell ref="J34:K34"/>
    <mergeCell ref="P34:Y34"/>
  </mergeCells>
  <conditionalFormatting sqref="P35:U35 P34">
    <cfRule type="containsText" dxfId="33" priority="4" operator="containsText" text="Great Job">
      <formula>NOT(ISERROR(SEARCH(("Great Job"),(P34))))</formula>
    </cfRule>
  </conditionalFormatting>
  <conditionalFormatting sqref="J5 Q5 V5 J12 Q15 V15 C16 Q22 V22 C24 J24">
    <cfRule type="containsText" dxfId="32" priority="5" operator="containsText" text="Account Name Goes Here">
      <formula>NOT(ISERROR(SEARCH(("Account Name Goes Here"),(C5))))</formula>
    </cfRule>
  </conditionalFormatting>
  <conditionalFormatting sqref="D6:D12 F6:F12 K6:K9 M6:M9 R6:R9 T6:T9 W6:W9 Y6:Y9 K13:K16 M13:M16 R16:R19 T16:T19 W16:W19 Y16:Y19 D17:D20 F17:F20 R23:R26 T23:T26 W23:W26 Y23:Y26 D25:D28 F25:F28 K25:K28 M25:M28">
    <cfRule type="expression" dxfId="31" priority="6">
      <formula>ISBLANK(C6)</formula>
    </cfRule>
  </conditionalFormatting>
  <conditionalFormatting sqref="C6:C12 C17:C20 C25:C28">
    <cfRule type="expression" dxfId="30" priority="7">
      <formula>B6=TRUE</formula>
    </cfRule>
  </conditionalFormatting>
  <conditionalFormatting sqref="E6:E12 E17:E20 E25:E28">
    <cfRule type="expression" dxfId="29" priority="8">
      <formula>G6=TRUE</formula>
    </cfRule>
  </conditionalFormatting>
  <conditionalFormatting sqref="J6:J9 J13:J16">
    <cfRule type="expression" dxfId="28" priority="9">
      <formula>I6=TRUE</formula>
    </cfRule>
  </conditionalFormatting>
  <conditionalFormatting sqref="J25:J28 Q6:Q9 Q16:Q19 Q23:Q26 V6:V9 V16:V19 V23:V26">
    <cfRule type="expression" dxfId="27" priority="10">
      <formula>I25=TRUE</formula>
    </cfRule>
  </conditionalFormatting>
  <conditionalFormatting sqref="S6:S9 S16:S19 S23:S26">
    <cfRule type="expression" dxfId="26" priority="11">
      <formula>O6=TRUE</formula>
    </cfRule>
  </conditionalFormatting>
  <conditionalFormatting sqref="X6:X9 X16:X19 X23:X26">
    <cfRule type="expression" dxfId="25" priority="12">
      <formula>Z6=TRUE</formula>
    </cfRule>
  </conditionalFormatting>
  <conditionalFormatting sqref="L6:L9 L13:L16">
    <cfRule type="expression" dxfId="24" priority="13">
      <formula>N6=TRUE</formula>
    </cfRule>
  </conditionalFormatting>
  <conditionalFormatting sqref="L25:L28">
    <cfRule type="expression" dxfId="23" priority="14">
      <formula>N25=TRUE</formula>
    </cfRule>
  </conditionalFormatting>
  <conditionalFormatting sqref="F34">
    <cfRule type="cellIs" dxfId="22" priority="15" operator="equal">
      <formula>89800</formula>
    </cfRule>
  </conditionalFormatting>
  <conditionalFormatting sqref="M34">
    <cfRule type="cellIs" dxfId="21" priority="16" operator="equal">
      <formula>89800</formula>
    </cfRule>
  </conditionalFormatting>
  <conditionalFormatting sqref="P35:X36">
    <cfRule type="expression" dxfId="20" priority="18">
      <formula>$R$37=TRUE</formula>
    </cfRule>
  </conditionalFormatting>
  <conditionalFormatting sqref="M32">
    <cfRule type="cellIs" dxfId="19" priority="3" operator="equal">
      <formula>10800</formula>
    </cfRule>
  </conditionalFormatting>
  <conditionalFormatting sqref="T31">
    <cfRule type="cellIs" dxfId="18" priority="2" operator="equal">
      <formula>10800</formula>
    </cfRule>
  </conditionalFormatting>
  <conditionalFormatting sqref="C5">
    <cfRule type="containsText" dxfId="17" priority="1" operator="containsText" text="Account Name Goes Here">
      <formula>NOT(ISERROR(SEARCH(("Account Name Goes Here"),(C5))))</formula>
    </cfRule>
  </conditionalFormatting>
  <dataValidations count="4">
    <dataValidation type="whole" allowBlank="1" showDropDown="1" showInputMessage="1" showErrorMessage="1" prompt="Enter a number between 0 and 1000000" sqref="K6:K9 M6:M9 R6:R9 T6:T9 W6:W9 Y6:Y9 D6:D12 F6:F12 K13:K16 M13:M16 R16:R19 T16:T19 W16:W19 Y16:Y19 D17:D20 F17:F20 R23:R26 T23:T26 W23:W26 Y23:Y26 D25:D28 F25:F28 K25:K28 M25:M28" xr:uid="{A568D778-322F-493C-8008-8885D3EF926C}">
      <formula1>0</formula1>
      <formula2>1000000</formula2>
    </dataValidation>
    <dataValidation type="list" allowBlank="1" showDropDown="1" showErrorMessage="1" sqref="C13" xr:uid="{361E3A57-DFBA-44D8-8CDD-5BD61B80E8BA}">
      <formula1>"1.0,2.0,3.0,4.0,5.0,6.0,7.0,8.0,9.0,10.0"</formula1>
    </dataValidation>
    <dataValidation type="list" allowBlank="1" showInputMessage="1" showErrorMessage="1" prompt="Click and enter a value from the list of items" sqref="J6:J9 L6:L9 Q6:Q9 S6:S9 V6:V9 X6:X9 C6:C12 E6:E12 J13:J16 L13:L16 Q16:Q19 S16:S19 V16:V19 X16:X19 C17:C20 E17:E20 Q23:Q26 S23:S26 V23:V26 X23:X26 C25:C28 E25:E28 J25:J28 L25:L28" xr:uid="{3080D08B-A559-4C55-8923-826281101E9C}">
      <formula1>"1,2,3,4,5,6,7"</formula1>
    </dataValidation>
    <dataValidation type="list" allowBlank="1" showDropDown="1" sqref="C29" xr:uid="{92171F49-EB22-49B0-AA3C-D966FE363F56}">
      <formula1>"1.0,2.0,3.0,4.0,5.0,6.0,7.0,8.0,9.0,10.0"</formula1>
    </dataValidation>
  </dataValidations>
  <pageMargins left="0" right="0" top="0" bottom="0"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73B7-5F49-458D-913A-F573771084B9}">
  <sheetPr>
    <tabColor rgb="FF529E36"/>
    <pageSetUpPr fitToPage="1"/>
  </sheetPr>
  <dimension ref="A1:AA1000"/>
  <sheetViews>
    <sheetView showGridLines="0" workbookViewId="0">
      <selection activeCell="C5" sqref="C5:F5"/>
    </sheetView>
  </sheetViews>
  <sheetFormatPr baseColWidth="10" defaultColWidth="11.1640625" defaultRowHeight="15" customHeight="1"/>
  <cols>
    <col min="1" max="1" width="3.5" style="175" customWidth="1"/>
    <col min="2" max="2" width="4.6640625" style="175" customWidth="1"/>
    <col min="3" max="3" width="3.6640625" style="175" customWidth="1"/>
    <col min="4" max="4" width="10.6640625" style="175" customWidth="1"/>
    <col min="5" max="5" width="3.6640625" style="175" customWidth="1"/>
    <col min="6" max="6" width="11.1640625" style="175" bestFit="1" customWidth="1"/>
    <col min="7" max="7" width="5.5" style="175" customWidth="1"/>
    <col min="8" max="8" width="4.83203125" style="175" customWidth="1"/>
    <col min="9" max="9" width="4.6640625" style="175" customWidth="1"/>
    <col min="10" max="10" width="3.6640625" style="175" customWidth="1"/>
    <col min="11" max="11" width="10.6640625" style="175" customWidth="1"/>
    <col min="12" max="12" width="3.6640625" style="175" customWidth="1"/>
    <col min="13" max="13" width="11.1640625" style="175" bestFit="1" customWidth="1"/>
    <col min="14" max="14" width="6.1640625" style="175" customWidth="1"/>
    <col min="15" max="15" width="5.5" style="175" customWidth="1"/>
    <col min="16" max="16" width="4.6640625" style="175" customWidth="1"/>
    <col min="17" max="17" width="3.6640625" style="175" customWidth="1"/>
    <col min="18" max="18" width="10.6640625" style="175" customWidth="1"/>
    <col min="19" max="19" width="4.5" style="175" customWidth="1"/>
    <col min="20" max="20" width="11.1640625" style="175" bestFit="1" customWidth="1"/>
    <col min="21" max="21" width="4.6640625" style="175" customWidth="1"/>
    <col min="22" max="22" width="3.6640625" style="175" customWidth="1"/>
    <col min="23" max="23" width="10.6640625" style="175" customWidth="1"/>
    <col min="24" max="24" width="3.6640625" style="175" customWidth="1"/>
    <col min="25" max="25" width="10.6640625" style="175" customWidth="1"/>
    <col min="26" max="26" width="4.83203125" style="175" customWidth="1"/>
    <col min="27" max="27" width="3.6640625" style="175" customWidth="1"/>
    <col min="28" max="16384" width="11.1640625" style="175"/>
  </cols>
  <sheetData>
    <row r="1" spans="1:27" ht="16.5" customHeight="1" thickBot="1">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thickTop="1" thickBot="1">
      <c r="A2" s="34"/>
      <c r="B2" s="96"/>
      <c r="C2" s="97"/>
      <c r="D2" s="98"/>
      <c r="E2" s="99"/>
      <c r="F2" s="98"/>
      <c r="G2" s="99"/>
      <c r="H2" s="34"/>
      <c r="I2" s="35"/>
      <c r="J2" s="36"/>
      <c r="K2" s="37"/>
      <c r="L2" s="37"/>
      <c r="M2" s="37"/>
      <c r="N2" s="38"/>
      <c r="O2" s="130"/>
      <c r="P2" s="100"/>
      <c r="Q2" s="101"/>
      <c r="R2" s="102"/>
      <c r="S2" s="102"/>
      <c r="T2" s="102"/>
      <c r="U2" s="102"/>
      <c r="V2" s="102"/>
      <c r="W2" s="102"/>
      <c r="X2" s="102"/>
      <c r="Y2" s="131"/>
      <c r="Z2" s="103"/>
      <c r="AA2" s="34"/>
    </row>
    <row r="3" spans="1:27" ht="16.5" customHeight="1" thickTop="1">
      <c r="A3" s="34"/>
      <c r="B3" s="39"/>
      <c r="C3" s="40"/>
      <c r="D3" s="41"/>
      <c r="E3" s="40"/>
      <c r="F3" s="40"/>
      <c r="G3" s="42"/>
      <c r="H3" s="34"/>
      <c r="I3" s="43"/>
      <c r="J3" s="44"/>
      <c r="K3" s="45"/>
      <c r="L3" s="44"/>
      <c r="M3" s="44"/>
      <c r="N3" s="46"/>
      <c r="O3" s="34"/>
      <c r="P3" s="104"/>
      <c r="Q3" s="105"/>
      <c r="R3" s="106"/>
      <c r="S3" s="105"/>
      <c r="T3" s="105"/>
      <c r="U3" s="105"/>
      <c r="V3" s="105"/>
      <c r="W3" s="105"/>
      <c r="X3" s="105"/>
      <c r="Y3" s="132"/>
      <c r="Z3" s="107"/>
      <c r="AA3" s="34"/>
    </row>
    <row r="4" spans="1:27" ht="16.5" customHeight="1">
      <c r="A4" s="34"/>
      <c r="B4" s="47"/>
      <c r="C4" s="48"/>
      <c r="D4" s="49"/>
      <c r="E4" s="48"/>
      <c r="F4" s="48"/>
      <c r="G4" s="50"/>
      <c r="H4" s="34"/>
      <c r="I4" s="51"/>
      <c r="J4" s="48"/>
      <c r="K4" s="49"/>
      <c r="L4" s="48"/>
      <c r="M4" s="48"/>
      <c r="N4" s="52"/>
      <c r="O4" s="34"/>
      <c r="P4" s="108"/>
      <c r="Q4" s="48"/>
      <c r="R4" s="49"/>
      <c r="S4" s="48"/>
      <c r="T4" s="48"/>
      <c r="U4" s="48"/>
      <c r="V4" s="48"/>
      <c r="W4" s="48"/>
      <c r="X4" s="48"/>
      <c r="Y4" s="48"/>
      <c r="Z4" s="109"/>
      <c r="AA4" s="34"/>
    </row>
    <row r="5" spans="1:27" ht="16.5" customHeight="1" thickBot="1">
      <c r="A5" s="34"/>
      <c r="B5" s="47"/>
      <c r="C5" s="339" t="s">
        <v>26</v>
      </c>
      <c r="D5" s="339"/>
      <c r="E5" s="339"/>
      <c r="F5" s="339"/>
      <c r="G5" s="50"/>
      <c r="H5" s="34"/>
      <c r="I5" s="51"/>
      <c r="J5" s="352" t="s">
        <v>26</v>
      </c>
      <c r="K5" s="340"/>
      <c r="L5" s="340"/>
      <c r="M5" s="340"/>
      <c r="N5" s="52"/>
      <c r="O5" s="34"/>
      <c r="P5" s="108"/>
      <c r="Q5" s="350" t="s">
        <v>26</v>
      </c>
      <c r="R5" s="351"/>
      <c r="S5" s="351"/>
      <c r="T5" s="351"/>
      <c r="U5" s="48"/>
      <c r="V5" s="350" t="s">
        <v>26</v>
      </c>
      <c r="W5" s="351"/>
      <c r="X5" s="351"/>
      <c r="Y5" s="351"/>
      <c r="Z5" s="109"/>
      <c r="AA5" s="34"/>
    </row>
    <row r="6" spans="1:27" ht="16.5" customHeight="1">
      <c r="A6" s="34"/>
      <c r="B6" s="53" t="b">
        <f t="shared" ref="B6:B12" si="0">AND(ISBLANK(C6),NOT(ISBLANK(D6)))</f>
        <v>0</v>
      </c>
      <c r="C6" s="210"/>
      <c r="D6" s="253"/>
      <c r="E6" s="254"/>
      <c r="F6" s="234"/>
      <c r="G6" s="133" t="b">
        <f t="shared" ref="G6:G12" si="1">AND(ISBLANK(E6),NOT(ISBLANK(F6)))</f>
        <v>0</v>
      </c>
      <c r="H6" s="34"/>
      <c r="I6" s="56" t="b">
        <f t="shared" ref="I6:I9" si="2">AND(ISBLANK(J6),NOT(ISBLANK(K6)))</f>
        <v>0</v>
      </c>
      <c r="J6" s="230"/>
      <c r="K6" s="284"/>
      <c r="L6" s="294"/>
      <c r="M6" s="286"/>
      <c r="N6" s="134" t="b">
        <f t="shared" ref="N6:N9" si="3">AND(ISBLANK(L6),NOT(ISBLANK(M6)))</f>
        <v>0</v>
      </c>
      <c r="O6" s="135" t="b">
        <f t="shared" ref="O6:O9" si="4">AND(ISBLANK(S6),NOT(ISBLANK(T6)))</f>
        <v>0</v>
      </c>
      <c r="P6" s="110" t="b">
        <f t="shared" ref="P6:P9" si="5">AND(ISBLANK(Q6),NOT(ISBLANK(R6)))</f>
        <v>0</v>
      </c>
      <c r="Q6" s="224"/>
      <c r="R6" s="263"/>
      <c r="S6" s="264"/>
      <c r="T6" s="225"/>
      <c r="U6" s="111" t="b">
        <f t="shared" ref="U6:U9" si="6">AND(ISBLANK(V6),NOT(ISBLANK(W6)))</f>
        <v>0</v>
      </c>
      <c r="V6" s="224"/>
      <c r="W6" s="263"/>
      <c r="X6" s="264"/>
      <c r="Y6" s="225"/>
      <c r="Z6" s="136" t="b">
        <f t="shared" ref="Z6:Z9" si="7">AND(ISBLANK(X6),NOT(ISBLANK(Y6)))</f>
        <v>0</v>
      </c>
      <c r="AA6" s="34"/>
    </row>
    <row r="7" spans="1:27" ht="16.5" customHeight="1">
      <c r="A7" s="34"/>
      <c r="B7" s="53" t="b">
        <f t="shared" si="0"/>
        <v>0</v>
      </c>
      <c r="C7" s="212"/>
      <c r="D7" s="274"/>
      <c r="E7" s="277"/>
      <c r="F7" s="216"/>
      <c r="G7" s="133" t="b">
        <f t="shared" si="1"/>
        <v>0</v>
      </c>
      <c r="H7" s="34"/>
      <c r="I7" s="56" t="b">
        <f t="shared" si="2"/>
        <v>0</v>
      </c>
      <c r="J7" s="222"/>
      <c r="K7" s="318"/>
      <c r="L7" s="289"/>
      <c r="M7" s="290"/>
      <c r="N7" s="134" t="b">
        <f t="shared" si="3"/>
        <v>0</v>
      </c>
      <c r="O7" s="135" t="b">
        <f t="shared" si="4"/>
        <v>0</v>
      </c>
      <c r="P7" s="110" t="b">
        <f t="shared" si="5"/>
        <v>0</v>
      </c>
      <c r="Q7" s="226"/>
      <c r="R7" s="265"/>
      <c r="S7" s="266"/>
      <c r="T7" s="227"/>
      <c r="U7" s="111" t="b">
        <f t="shared" si="6"/>
        <v>0</v>
      </c>
      <c r="V7" s="226"/>
      <c r="W7" s="265"/>
      <c r="X7" s="266"/>
      <c r="Y7" s="227"/>
      <c r="Z7" s="136" t="b">
        <f t="shared" si="7"/>
        <v>0</v>
      </c>
      <c r="AA7" s="34"/>
    </row>
    <row r="8" spans="1:27" ht="16.5" customHeight="1">
      <c r="A8" s="34"/>
      <c r="B8" s="53" t="b">
        <f t="shared" si="0"/>
        <v>0</v>
      </c>
      <c r="C8" s="214"/>
      <c r="D8" s="257"/>
      <c r="E8" s="256"/>
      <c r="F8" s="216"/>
      <c r="G8" s="133" t="b">
        <f t="shared" si="1"/>
        <v>0</v>
      </c>
      <c r="H8" s="34"/>
      <c r="I8" s="56" t="b">
        <f t="shared" si="2"/>
        <v>0</v>
      </c>
      <c r="J8" s="222"/>
      <c r="K8" s="318"/>
      <c r="L8" s="323"/>
      <c r="M8" s="232"/>
      <c r="N8" s="134" t="b">
        <f t="shared" si="3"/>
        <v>0</v>
      </c>
      <c r="O8" s="135" t="b">
        <f t="shared" si="4"/>
        <v>0</v>
      </c>
      <c r="P8" s="110" t="b">
        <f t="shared" si="5"/>
        <v>0</v>
      </c>
      <c r="Q8" s="226"/>
      <c r="R8" s="265"/>
      <c r="S8" s="321"/>
      <c r="T8" s="237"/>
      <c r="U8" s="111" t="b">
        <f t="shared" si="6"/>
        <v>0</v>
      </c>
      <c r="V8" s="226"/>
      <c r="W8" s="265"/>
      <c r="X8" s="266"/>
      <c r="Y8" s="227"/>
      <c r="Z8" s="136" t="b">
        <f t="shared" si="7"/>
        <v>0</v>
      </c>
      <c r="AA8" s="34"/>
    </row>
    <row r="9" spans="1:27" ht="16.5" customHeight="1">
      <c r="A9" s="34"/>
      <c r="B9" s="53" t="b">
        <f t="shared" si="0"/>
        <v>0</v>
      </c>
      <c r="C9" s="217"/>
      <c r="D9" s="257"/>
      <c r="E9" s="256"/>
      <c r="F9" s="216"/>
      <c r="G9" s="133" t="b">
        <f t="shared" si="1"/>
        <v>0</v>
      </c>
      <c r="H9" s="34"/>
      <c r="I9" s="56" t="b">
        <f t="shared" si="2"/>
        <v>0</v>
      </c>
      <c r="J9" s="222"/>
      <c r="K9" s="318"/>
      <c r="L9" s="323"/>
      <c r="M9" s="232"/>
      <c r="N9" s="134" t="b">
        <f t="shared" si="3"/>
        <v>0</v>
      </c>
      <c r="O9" s="135" t="b">
        <f t="shared" si="4"/>
        <v>0</v>
      </c>
      <c r="P9" s="110" t="b">
        <f t="shared" si="5"/>
        <v>0</v>
      </c>
      <c r="Q9" s="299"/>
      <c r="R9" s="271"/>
      <c r="S9" s="321"/>
      <c r="T9" s="237"/>
      <c r="U9" s="111" t="b">
        <f t="shared" si="6"/>
        <v>0</v>
      </c>
      <c r="V9" s="226"/>
      <c r="W9" s="265"/>
      <c r="X9" s="266"/>
      <c r="Y9" s="227"/>
      <c r="Z9" s="136" t="b">
        <f t="shared" si="7"/>
        <v>0</v>
      </c>
      <c r="AA9" s="34"/>
    </row>
    <row r="10" spans="1:27" ht="16.5" customHeight="1">
      <c r="A10" s="34"/>
      <c r="B10" s="53" t="b">
        <f t="shared" si="0"/>
        <v>0</v>
      </c>
      <c r="C10" s="217"/>
      <c r="D10" s="257"/>
      <c r="E10" s="277"/>
      <c r="F10" s="234"/>
      <c r="G10" s="133" t="b">
        <f t="shared" si="1"/>
        <v>0</v>
      </c>
      <c r="H10" s="34"/>
      <c r="I10" s="51"/>
      <c r="J10" s="59"/>
      <c r="K10" s="137">
        <f>IF(K11&gt;M11,K11-M11,)</f>
        <v>0</v>
      </c>
      <c r="L10" s="59"/>
      <c r="M10" s="138">
        <f>IF(M11&gt;K11,M11-K11,IF(K11=M11,0,))</f>
        <v>0</v>
      </c>
      <c r="N10" s="52"/>
      <c r="O10" s="34"/>
      <c r="P10" s="108"/>
      <c r="Q10" s="191"/>
      <c r="R10" s="139">
        <f>IF(R11&gt;T11,R11-T11,)</f>
        <v>0</v>
      </c>
      <c r="S10" s="79"/>
      <c r="T10" s="140">
        <f>IF(T11&gt;R11,T11-R11,IF(R11=T11,0,""))</f>
        <v>0</v>
      </c>
      <c r="U10" s="48"/>
      <c r="V10" s="79"/>
      <c r="W10" s="139">
        <f>IF(W11&gt;Y11,W11-Y11,)</f>
        <v>0</v>
      </c>
      <c r="X10" s="79"/>
      <c r="Y10" s="140">
        <f>IF(Y11&gt;W11,Y11-W11,IF(W11=Y11,0,""))</f>
        <v>0</v>
      </c>
      <c r="Z10" s="109"/>
      <c r="AA10" s="34"/>
    </row>
    <row r="11" spans="1:27" ht="16.5" customHeight="1">
      <c r="A11" s="34"/>
      <c r="B11" s="53" t="b">
        <f t="shared" si="0"/>
        <v>0</v>
      </c>
      <c r="C11" s="212"/>
      <c r="D11" s="257"/>
      <c r="E11" s="277"/>
      <c r="F11" s="216"/>
      <c r="G11" s="133" t="b">
        <f t="shared" si="1"/>
        <v>0</v>
      </c>
      <c r="H11" s="34"/>
      <c r="I11" s="51"/>
      <c r="J11" s="48"/>
      <c r="K11" s="141">
        <f>SUM(K6:K9)</f>
        <v>0</v>
      </c>
      <c r="L11" s="142"/>
      <c r="M11" s="143">
        <f>SUM(M6:M9)</f>
        <v>0</v>
      </c>
      <c r="N11" s="52"/>
      <c r="O11" s="34"/>
      <c r="P11" s="108"/>
      <c r="Q11" s="48"/>
      <c r="R11" s="141">
        <f>SUM(R6:R9)</f>
        <v>0</v>
      </c>
      <c r="S11" s="142"/>
      <c r="T11" s="143">
        <f>SUM(T6:T9)</f>
        <v>0</v>
      </c>
      <c r="U11" s="48"/>
      <c r="V11" s="48"/>
      <c r="W11" s="141">
        <f>SUM(W6:W9)</f>
        <v>0</v>
      </c>
      <c r="X11" s="142"/>
      <c r="Y11" s="143">
        <f>SUM(Y6:Y9)</f>
        <v>0</v>
      </c>
      <c r="Z11" s="109"/>
      <c r="AA11" s="34"/>
    </row>
    <row r="12" spans="1:27" ht="16.5" customHeight="1" thickBot="1">
      <c r="A12" s="34"/>
      <c r="B12" s="53" t="b">
        <f t="shared" si="0"/>
        <v>0</v>
      </c>
      <c r="C12" s="217"/>
      <c r="D12" s="282"/>
      <c r="E12" s="277"/>
      <c r="F12" s="216"/>
      <c r="G12" s="133" t="b">
        <f t="shared" si="1"/>
        <v>0</v>
      </c>
      <c r="H12" s="34"/>
      <c r="I12" s="51"/>
      <c r="J12" s="352" t="s">
        <v>26</v>
      </c>
      <c r="K12" s="340"/>
      <c r="L12" s="340"/>
      <c r="M12" s="340"/>
      <c r="N12" s="52"/>
      <c r="O12" s="34"/>
      <c r="P12" s="112"/>
      <c r="Q12" s="113"/>
      <c r="R12" s="114"/>
      <c r="S12" s="114"/>
      <c r="T12" s="114"/>
      <c r="U12" s="115"/>
      <c r="V12" s="72"/>
      <c r="W12" s="72"/>
      <c r="X12" s="72"/>
      <c r="Y12" s="72"/>
      <c r="Z12" s="107"/>
      <c r="AA12" s="34"/>
    </row>
    <row r="13" spans="1:27" ht="16.5" customHeight="1">
      <c r="A13" s="34"/>
      <c r="B13" s="47"/>
      <c r="C13" s="58"/>
      <c r="D13" s="144">
        <f>IF(D14&gt;F14,D14-F14,IF(D14=F14,0,))</f>
        <v>0</v>
      </c>
      <c r="E13" s="200"/>
      <c r="F13" s="201">
        <f>IF(F14&gt;D14,F14-D14,)</f>
        <v>0</v>
      </c>
      <c r="G13" s="50"/>
      <c r="H13" s="34"/>
      <c r="I13" s="56" t="b">
        <f t="shared" ref="I13:I16" si="8">AND(ISBLANK(J13),NOT(ISBLANK(K13)))</f>
        <v>0</v>
      </c>
      <c r="J13" s="230"/>
      <c r="K13" s="284"/>
      <c r="L13" s="285"/>
      <c r="M13" s="316"/>
      <c r="N13" s="134" t="b">
        <f t="shared" ref="N13:N16" si="9">AND(ISBLANK(L13),NOT(ISBLANK(M13)))</f>
        <v>0</v>
      </c>
      <c r="O13" s="34"/>
      <c r="P13" s="116"/>
      <c r="Q13" s="72"/>
      <c r="R13" s="72"/>
      <c r="S13" s="72"/>
      <c r="T13" s="72"/>
      <c r="U13" s="72"/>
      <c r="V13" s="72"/>
      <c r="W13" s="72"/>
      <c r="X13" s="72"/>
      <c r="Y13" s="72"/>
      <c r="Z13" s="107"/>
      <c r="AA13" s="34"/>
    </row>
    <row r="14" spans="1:27" ht="16.5" customHeight="1">
      <c r="A14" s="34"/>
      <c r="B14" s="47"/>
      <c r="C14" s="48"/>
      <c r="D14" s="141">
        <f>SUM(D6:D12)</f>
        <v>0</v>
      </c>
      <c r="E14" s="142"/>
      <c r="F14" s="143">
        <f>SUM(F6:F12)</f>
        <v>0</v>
      </c>
      <c r="G14" s="50"/>
      <c r="H14" s="34"/>
      <c r="I14" s="56" t="b">
        <f t="shared" si="8"/>
        <v>0</v>
      </c>
      <c r="J14" s="222"/>
      <c r="K14" s="318"/>
      <c r="L14" s="323"/>
      <c r="M14" s="232"/>
      <c r="N14" s="134" t="b">
        <f t="shared" si="9"/>
        <v>0</v>
      </c>
      <c r="O14" s="34"/>
      <c r="P14" s="108"/>
      <c r="Q14" s="48"/>
      <c r="R14" s="48"/>
      <c r="S14" s="48"/>
      <c r="T14" s="48"/>
      <c r="U14" s="48"/>
      <c r="V14" s="48"/>
      <c r="W14" s="48"/>
      <c r="X14" s="48"/>
      <c r="Y14" s="48"/>
      <c r="Z14" s="109"/>
      <c r="AA14" s="34"/>
    </row>
    <row r="15" spans="1:27" ht="16.5" customHeight="1" thickBot="1">
      <c r="A15" s="34"/>
      <c r="B15" s="47"/>
      <c r="C15" s="48"/>
      <c r="D15" s="48"/>
      <c r="E15" s="48"/>
      <c r="F15" s="48"/>
      <c r="G15" s="50"/>
      <c r="H15" s="34"/>
      <c r="I15" s="56" t="b">
        <f t="shared" si="8"/>
        <v>0</v>
      </c>
      <c r="J15" s="222"/>
      <c r="K15" s="318"/>
      <c r="L15" s="323"/>
      <c r="M15" s="232"/>
      <c r="N15" s="134" t="b">
        <f t="shared" si="9"/>
        <v>0</v>
      </c>
      <c r="O15" s="34"/>
      <c r="P15" s="108"/>
      <c r="Q15" s="350" t="s">
        <v>26</v>
      </c>
      <c r="R15" s="351"/>
      <c r="S15" s="351"/>
      <c r="T15" s="351"/>
      <c r="U15" s="48"/>
      <c r="V15" s="350" t="s">
        <v>26</v>
      </c>
      <c r="W15" s="351"/>
      <c r="X15" s="351"/>
      <c r="Y15" s="351"/>
      <c r="Z15" s="109"/>
      <c r="AA15" s="34"/>
    </row>
    <row r="16" spans="1:27" ht="16.5" customHeight="1" thickBot="1">
      <c r="A16" s="34"/>
      <c r="B16" s="47"/>
      <c r="C16" s="339" t="s">
        <v>26</v>
      </c>
      <c r="D16" s="340"/>
      <c r="E16" s="340"/>
      <c r="F16" s="340"/>
      <c r="G16" s="50"/>
      <c r="H16" s="34"/>
      <c r="I16" s="56" t="b">
        <f t="shared" si="8"/>
        <v>0</v>
      </c>
      <c r="J16" s="222"/>
      <c r="K16" s="318"/>
      <c r="L16" s="323"/>
      <c r="M16" s="232"/>
      <c r="N16" s="134" t="b">
        <f t="shared" si="9"/>
        <v>0</v>
      </c>
      <c r="O16" s="135" t="b">
        <f t="shared" ref="O16:O19" si="10">AND(ISBLANK(S16),NOT(ISBLANK(T16)))</f>
        <v>0</v>
      </c>
      <c r="P16" s="110" t="b">
        <f t="shared" ref="P16:P19" si="11">AND(ISBLANK(Q16),NOT(ISBLANK(R16)))</f>
        <v>0</v>
      </c>
      <c r="Q16" s="224"/>
      <c r="R16" s="263"/>
      <c r="S16" s="264"/>
      <c r="T16" s="225"/>
      <c r="U16" s="111" t="b">
        <f t="shared" ref="U16:U19" si="12">AND(ISBLANK(V16),NOT(ISBLANK(W16)))</f>
        <v>0</v>
      </c>
      <c r="V16" s="224"/>
      <c r="W16" s="263"/>
      <c r="X16" s="270"/>
      <c r="Y16" s="234"/>
      <c r="Z16" s="136" t="b">
        <f t="shared" ref="Z16:Z19" si="13">AND(ISBLANK(X16),NOT(ISBLANK(Y16)))</f>
        <v>0</v>
      </c>
      <c r="AA16" s="34"/>
    </row>
    <row r="17" spans="1:27" ht="16.5" customHeight="1">
      <c r="A17" s="34"/>
      <c r="B17" s="53" t="b">
        <f t="shared" ref="B17:B20" si="14">AND(ISBLANK(C17),NOT(ISBLANK(D17)))</f>
        <v>0</v>
      </c>
      <c r="C17" s="218"/>
      <c r="D17" s="253"/>
      <c r="E17" s="254"/>
      <c r="F17" s="211"/>
      <c r="G17" s="133" t="b">
        <f t="shared" ref="G17:G20" si="15">AND(ISBLANK(E17),NOT(ISBLANK(F17)))</f>
        <v>0</v>
      </c>
      <c r="H17" s="34"/>
      <c r="I17" s="51"/>
      <c r="J17" s="59"/>
      <c r="K17" s="137">
        <f>IF(K18&gt;M18,K18-M18,)</f>
        <v>0</v>
      </c>
      <c r="L17" s="59"/>
      <c r="M17" s="138">
        <f>IF(M18&gt;K18,M18-K18,IF(K18=M18,0,))</f>
        <v>0</v>
      </c>
      <c r="N17" s="52"/>
      <c r="O17" s="135" t="b">
        <f t="shared" si="10"/>
        <v>0</v>
      </c>
      <c r="P17" s="110" t="b">
        <f t="shared" si="11"/>
        <v>0</v>
      </c>
      <c r="Q17" s="226"/>
      <c r="R17" s="265"/>
      <c r="S17" s="321"/>
      <c r="T17" s="237"/>
      <c r="U17" s="111" t="b">
        <f t="shared" si="12"/>
        <v>0</v>
      </c>
      <c r="V17" s="226"/>
      <c r="W17" s="265"/>
      <c r="X17" s="272"/>
      <c r="Y17" s="235"/>
      <c r="Z17" s="136" t="b">
        <f t="shared" si="13"/>
        <v>0</v>
      </c>
      <c r="AA17" s="34"/>
    </row>
    <row r="18" spans="1:27" ht="16.5" customHeight="1">
      <c r="A18" s="34"/>
      <c r="B18" s="53" t="b">
        <f t="shared" si="14"/>
        <v>0</v>
      </c>
      <c r="C18" s="212"/>
      <c r="D18" s="274"/>
      <c r="E18" s="320"/>
      <c r="F18" s="229"/>
      <c r="G18" s="133" t="b">
        <f t="shared" si="15"/>
        <v>0</v>
      </c>
      <c r="H18" s="34"/>
      <c r="I18" s="51"/>
      <c r="J18" s="48"/>
      <c r="K18" s="141">
        <f>SUM(K13:K16)</f>
        <v>0</v>
      </c>
      <c r="L18" s="142"/>
      <c r="M18" s="143">
        <f>SUM(M13:M16)</f>
        <v>0</v>
      </c>
      <c r="N18" s="52"/>
      <c r="O18" s="135" t="b">
        <f t="shared" si="10"/>
        <v>0</v>
      </c>
      <c r="P18" s="110" t="b">
        <f t="shared" si="11"/>
        <v>0</v>
      </c>
      <c r="Q18" s="226"/>
      <c r="R18" s="265"/>
      <c r="S18" s="321"/>
      <c r="T18" s="237"/>
      <c r="U18" s="111" t="b">
        <f t="shared" si="12"/>
        <v>0</v>
      </c>
      <c r="V18" s="238"/>
      <c r="W18" s="267"/>
      <c r="X18" s="272"/>
      <c r="Y18" s="234"/>
      <c r="Z18" s="136" t="b">
        <f t="shared" si="13"/>
        <v>0</v>
      </c>
      <c r="AA18" s="34"/>
    </row>
    <row r="19" spans="1:27" ht="16.5" customHeight="1" thickBot="1">
      <c r="A19" s="34"/>
      <c r="B19" s="53" t="b">
        <f t="shared" si="14"/>
        <v>0</v>
      </c>
      <c r="C19" s="217"/>
      <c r="D19" s="257"/>
      <c r="E19" s="320"/>
      <c r="F19" s="229"/>
      <c r="G19" s="133" t="b">
        <f t="shared" si="15"/>
        <v>0</v>
      </c>
      <c r="H19" s="34"/>
      <c r="I19" s="64"/>
      <c r="J19" s="65"/>
      <c r="K19" s="65"/>
      <c r="L19" s="65"/>
      <c r="M19" s="65"/>
      <c r="N19" s="66"/>
      <c r="O19" s="135" t="b">
        <f t="shared" si="10"/>
        <v>0</v>
      </c>
      <c r="P19" s="110" t="b">
        <f t="shared" si="11"/>
        <v>0</v>
      </c>
      <c r="Q19" s="226"/>
      <c r="R19" s="265"/>
      <c r="S19" s="321"/>
      <c r="T19" s="237"/>
      <c r="U19" s="111" t="b">
        <f t="shared" si="12"/>
        <v>0</v>
      </c>
      <c r="V19" s="226"/>
      <c r="W19" s="271"/>
      <c r="X19" s="266"/>
      <c r="Y19" s="235"/>
      <c r="Z19" s="136" t="b">
        <f t="shared" si="13"/>
        <v>0</v>
      </c>
      <c r="AA19" s="34"/>
    </row>
    <row r="20" spans="1:27" ht="16.5" customHeight="1" thickTop="1" thickBot="1">
      <c r="A20" s="34"/>
      <c r="B20" s="53" t="b">
        <f t="shared" si="14"/>
        <v>0</v>
      </c>
      <c r="C20" s="217"/>
      <c r="D20" s="255"/>
      <c r="E20" s="320"/>
      <c r="F20" s="229"/>
      <c r="G20" s="133" t="b">
        <f t="shared" si="15"/>
        <v>0</v>
      </c>
      <c r="H20" s="34"/>
      <c r="I20" s="48"/>
      <c r="J20" s="48"/>
      <c r="K20" s="48"/>
      <c r="L20" s="48"/>
      <c r="M20" s="48"/>
      <c r="N20" s="48"/>
      <c r="O20" s="34"/>
      <c r="P20" s="108"/>
      <c r="Q20" s="79"/>
      <c r="R20" s="139">
        <f>IF(R21&gt;T21,R21-T21,IF(R21=T21,0,""))</f>
        <v>0</v>
      </c>
      <c r="S20" s="79"/>
      <c r="T20" s="140">
        <f>IF(T21&gt;R21,T21-R21,)</f>
        <v>0</v>
      </c>
      <c r="U20" s="48"/>
      <c r="V20" s="79"/>
      <c r="W20" s="192">
        <f>IF(W21&gt;Y21,W21-Y21,IF(W21=Y21,0,""))</f>
        <v>0</v>
      </c>
      <c r="X20" s="79"/>
      <c r="Y20" s="140">
        <f>IF(Y21&gt;W21,Y21-W21,)</f>
        <v>0</v>
      </c>
      <c r="Z20" s="109"/>
      <c r="AA20" s="34"/>
    </row>
    <row r="21" spans="1:27" ht="16.5" customHeight="1" thickTop="1">
      <c r="A21" s="34"/>
      <c r="B21" s="47"/>
      <c r="C21" s="58"/>
      <c r="D21" s="144">
        <f>IF(D22&gt;F22,D22-F22,IF(D22=F22,0,))</f>
        <v>0</v>
      </c>
      <c r="E21" s="58"/>
      <c r="F21" s="145">
        <f>IF(F22&gt;D22,F22-D22,)</f>
        <v>0</v>
      </c>
      <c r="G21" s="50"/>
      <c r="H21" s="34"/>
      <c r="I21" s="67"/>
      <c r="J21" s="68"/>
      <c r="K21" s="69"/>
      <c r="L21" s="69"/>
      <c r="M21" s="69"/>
      <c r="N21" s="70"/>
      <c r="O21" s="34"/>
      <c r="P21" s="108"/>
      <c r="Q21" s="48"/>
      <c r="R21" s="141">
        <f>SUM(R16:R19)</f>
        <v>0</v>
      </c>
      <c r="S21" s="142"/>
      <c r="T21" s="141">
        <f>SUM(T16:T19)</f>
        <v>0</v>
      </c>
      <c r="U21" s="48"/>
      <c r="V21" s="48"/>
      <c r="W21" s="141">
        <f>SUM(W16:W19)</f>
        <v>0</v>
      </c>
      <c r="X21" s="142"/>
      <c r="Y21" s="141">
        <f>SUM(Y16:Y19)</f>
        <v>0</v>
      </c>
      <c r="Z21" s="109"/>
      <c r="AA21" s="34"/>
    </row>
    <row r="22" spans="1:27" ht="16.5" customHeight="1" thickBot="1">
      <c r="A22" s="34"/>
      <c r="B22" s="47"/>
      <c r="C22" s="48"/>
      <c r="D22" s="141">
        <f>SUM(D17:D20)</f>
        <v>0</v>
      </c>
      <c r="E22" s="142"/>
      <c r="F22" s="143">
        <f>SUM(F17:F20)</f>
        <v>0</v>
      </c>
      <c r="G22" s="50"/>
      <c r="H22" s="34"/>
      <c r="I22" s="71"/>
      <c r="J22" s="72"/>
      <c r="K22" s="73"/>
      <c r="L22" s="72"/>
      <c r="M22" s="72"/>
      <c r="N22" s="74"/>
      <c r="O22" s="34"/>
      <c r="P22" s="108"/>
      <c r="Q22" s="350" t="s">
        <v>26</v>
      </c>
      <c r="R22" s="351"/>
      <c r="S22" s="351"/>
      <c r="T22" s="351"/>
      <c r="U22" s="48"/>
      <c r="V22" s="350" t="s">
        <v>26</v>
      </c>
      <c r="W22" s="351"/>
      <c r="X22" s="351"/>
      <c r="Y22" s="351"/>
      <c r="Z22" s="109"/>
      <c r="AA22" s="34"/>
    </row>
    <row r="23" spans="1:27" ht="16.5" customHeight="1">
      <c r="A23" s="34"/>
      <c r="B23" s="47"/>
      <c r="C23" s="48"/>
      <c r="D23" s="48"/>
      <c r="E23" s="48"/>
      <c r="F23" s="48"/>
      <c r="G23" s="50"/>
      <c r="H23" s="34"/>
      <c r="I23" s="75"/>
      <c r="J23" s="48"/>
      <c r="K23" s="49"/>
      <c r="L23" s="48"/>
      <c r="M23" s="48"/>
      <c r="N23" s="76"/>
      <c r="O23" s="135" t="b">
        <f t="shared" ref="O23:O26" si="16">AND(ISBLANK(S23),NOT(ISBLANK(T23)))</f>
        <v>0</v>
      </c>
      <c r="P23" s="110" t="b">
        <f t="shared" ref="P23:P26" si="17">AND(ISBLANK(Q23),NOT(ISBLANK(R23)))</f>
        <v>0</v>
      </c>
      <c r="Q23" s="302"/>
      <c r="R23" s="269"/>
      <c r="S23" s="270"/>
      <c r="T23" s="234"/>
      <c r="U23" s="111" t="b">
        <f t="shared" ref="U23:U26" si="18">AND(ISBLANK(V23),NOT(ISBLANK(W23)))</f>
        <v>0</v>
      </c>
      <c r="V23" s="302"/>
      <c r="W23" s="267"/>
      <c r="X23" s="264"/>
      <c r="Y23" s="233"/>
      <c r="Z23" s="136" t="b">
        <f t="shared" ref="Z23:Z26" si="19">AND(ISBLANK(X23),NOT(ISBLANK(Y23)))</f>
        <v>0</v>
      </c>
      <c r="AA23" s="34"/>
    </row>
    <row r="24" spans="1:27" ht="16.5" customHeight="1" thickBot="1">
      <c r="A24" s="34"/>
      <c r="B24" s="47"/>
      <c r="C24" s="339" t="s">
        <v>26</v>
      </c>
      <c r="D24" s="340"/>
      <c r="E24" s="340"/>
      <c r="F24" s="340"/>
      <c r="G24" s="50"/>
      <c r="H24" s="34"/>
      <c r="I24" s="75"/>
      <c r="J24" s="341" t="s">
        <v>26</v>
      </c>
      <c r="K24" s="340"/>
      <c r="L24" s="340"/>
      <c r="M24" s="340"/>
      <c r="N24" s="76"/>
      <c r="O24" s="135" t="b">
        <f t="shared" si="16"/>
        <v>0</v>
      </c>
      <c r="P24" s="110" t="b">
        <f t="shared" si="17"/>
        <v>0</v>
      </c>
      <c r="Q24" s="226"/>
      <c r="R24" s="303"/>
      <c r="S24" s="266"/>
      <c r="T24" s="235"/>
      <c r="U24" s="111" t="b">
        <f t="shared" si="18"/>
        <v>0</v>
      </c>
      <c r="V24" s="226"/>
      <c r="W24" s="271"/>
      <c r="X24" s="266"/>
      <c r="Y24" s="235"/>
      <c r="Z24" s="136" t="b">
        <f t="shared" si="19"/>
        <v>0</v>
      </c>
      <c r="AA24" s="34"/>
    </row>
    <row r="25" spans="1:27" ht="16.5" customHeight="1">
      <c r="A25" s="34"/>
      <c r="B25" s="53" t="b">
        <f t="shared" ref="B25:B28" si="20">AND(ISBLANK(C25),NOT(ISBLANK(D25)))</f>
        <v>0</v>
      </c>
      <c r="C25" s="210"/>
      <c r="D25" s="253"/>
      <c r="E25" s="254"/>
      <c r="F25" s="211"/>
      <c r="G25" s="133" t="b">
        <f t="shared" ref="G25:G28" si="21">AND(ISBLANK(E25),NOT(ISBLANK(F25)))</f>
        <v>0</v>
      </c>
      <c r="H25" s="34"/>
      <c r="I25" s="77" t="b">
        <f t="shared" ref="I25:I28" si="22">AND(ISBLANK(J25),NOT(ISBLANK(K25)))</f>
        <v>0</v>
      </c>
      <c r="J25" s="224"/>
      <c r="K25" s="263"/>
      <c r="L25" s="270"/>
      <c r="M25" s="298"/>
      <c r="N25" s="146" t="b">
        <f t="shared" ref="N25:N28" si="23">AND(ISBLANK(L25),NOT(ISBLANK(M25)))</f>
        <v>0</v>
      </c>
      <c r="O25" s="135" t="b">
        <f t="shared" si="16"/>
        <v>0</v>
      </c>
      <c r="P25" s="110" t="b">
        <f t="shared" si="17"/>
        <v>0</v>
      </c>
      <c r="Q25" s="226"/>
      <c r="R25" s="303"/>
      <c r="S25" s="272"/>
      <c r="T25" s="235"/>
      <c r="U25" s="111" t="b">
        <f t="shared" si="18"/>
        <v>0</v>
      </c>
      <c r="V25" s="236"/>
      <c r="W25" s="271"/>
      <c r="X25" s="268"/>
      <c r="Y25" s="234"/>
      <c r="Z25" s="136" t="b">
        <f t="shared" si="19"/>
        <v>0</v>
      </c>
      <c r="AA25" s="34"/>
    </row>
    <row r="26" spans="1:27" ht="16.5" customHeight="1">
      <c r="A26" s="34"/>
      <c r="B26" s="53" t="b">
        <f t="shared" si="20"/>
        <v>0</v>
      </c>
      <c r="C26" s="258"/>
      <c r="D26" s="255"/>
      <c r="E26" s="320"/>
      <c r="F26" s="229"/>
      <c r="G26" s="133" t="b">
        <f t="shared" si="21"/>
        <v>0</v>
      </c>
      <c r="H26" s="34"/>
      <c r="I26" s="77" t="b">
        <f t="shared" si="22"/>
        <v>0</v>
      </c>
      <c r="J26" s="226"/>
      <c r="K26" s="265"/>
      <c r="L26" s="266"/>
      <c r="M26" s="235"/>
      <c r="N26" s="146" t="b">
        <f t="shared" si="23"/>
        <v>0</v>
      </c>
      <c r="O26" s="135" t="b">
        <f t="shared" si="16"/>
        <v>0</v>
      </c>
      <c r="P26" s="110" t="b">
        <f t="shared" si="17"/>
        <v>0</v>
      </c>
      <c r="Q26" s="226"/>
      <c r="R26" s="267"/>
      <c r="S26" s="266"/>
      <c r="T26" s="234"/>
      <c r="U26" s="111" t="b">
        <f t="shared" si="18"/>
        <v>0</v>
      </c>
      <c r="V26" s="226"/>
      <c r="W26" s="271"/>
      <c r="X26" s="266"/>
      <c r="Y26" s="235"/>
      <c r="Z26" s="136" t="b">
        <f t="shared" si="19"/>
        <v>0</v>
      </c>
      <c r="AA26" s="34"/>
    </row>
    <row r="27" spans="1:27" ht="16.5" customHeight="1">
      <c r="A27" s="34"/>
      <c r="B27" s="53" t="b">
        <f t="shared" si="20"/>
        <v>0</v>
      </c>
      <c r="C27" s="258"/>
      <c r="D27" s="274"/>
      <c r="E27" s="320"/>
      <c r="F27" s="229"/>
      <c r="G27" s="133" t="b">
        <f t="shared" si="21"/>
        <v>0</v>
      </c>
      <c r="H27" s="34"/>
      <c r="I27" s="77" t="b">
        <f t="shared" si="22"/>
        <v>0</v>
      </c>
      <c r="J27" s="226"/>
      <c r="K27" s="267"/>
      <c r="L27" s="266"/>
      <c r="M27" s="235"/>
      <c r="N27" s="146" t="b">
        <f t="shared" si="23"/>
        <v>0</v>
      </c>
      <c r="O27" s="34"/>
      <c r="P27" s="108"/>
      <c r="Q27" s="79"/>
      <c r="R27" s="192">
        <f>IF(R28&gt;T28,R28-T28,IF(R28=T28,0,""))</f>
        <v>0</v>
      </c>
      <c r="S27" s="79"/>
      <c r="T27" s="194">
        <f>IF(T28&gt;R28,T28-R28,)</f>
        <v>0</v>
      </c>
      <c r="U27" s="48"/>
      <c r="V27" s="191"/>
      <c r="W27" s="139">
        <f>IF(W28&gt;Y28,W28-Y28,IF(W28=Y28,0,""))</f>
        <v>0</v>
      </c>
      <c r="X27" s="79"/>
      <c r="Y27" s="140">
        <f>IF(Y28&gt;W28,Y28-W28,)</f>
        <v>0</v>
      </c>
      <c r="Z27" s="109"/>
      <c r="AA27" s="34"/>
    </row>
    <row r="28" spans="1:27" ht="16.5" customHeight="1">
      <c r="A28" s="34"/>
      <c r="B28" s="53" t="b">
        <f t="shared" si="20"/>
        <v>0</v>
      </c>
      <c r="C28" s="258"/>
      <c r="D28" s="257"/>
      <c r="E28" s="320"/>
      <c r="F28" s="229"/>
      <c r="G28" s="133" t="b">
        <f t="shared" si="21"/>
        <v>0</v>
      </c>
      <c r="H28" s="34"/>
      <c r="I28" s="77" t="b">
        <f t="shared" si="22"/>
        <v>0</v>
      </c>
      <c r="J28" s="226"/>
      <c r="K28" s="271"/>
      <c r="L28" s="266"/>
      <c r="M28" s="234"/>
      <c r="N28" s="146" t="b">
        <f t="shared" si="23"/>
        <v>0</v>
      </c>
      <c r="O28" s="34"/>
      <c r="P28" s="108"/>
      <c r="Q28" s="48"/>
      <c r="R28" s="141">
        <f>SUM(R23:R26)</f>
        <v>0</v>
      </c>
      <c r="S28" s="142"/>
      <c r="T28" s="141">
        <f>SUM(T23:T26)</f>
        <v>0</v>
      </c>
      <c r="U28" s="48"/>
      <c r="V28" s="48"/>
      <c r="W28" s="141">
        <f>SUM(W23:W26)</f>
        <v>0</v>
      </c>
      <c r="X28" s="142"/>
      <c r="Y28" s="141">
        <f>SUM(Y23:Y26)</f>
        <v>0</v>
      </c>
      <c r="Z28" s="109"/>
      <c r="AA28" s="34"/>
    </row>
    <row r="29" spans="1:27" ht="16.5" customHeight="1">
      <c r="A29" s="34"/>
      <c r="B29" s="47"/>
      <c r="C29" s="54"/>
      <c r="D29" s="144">
        <f>IF(D30&gt;F30,D30-F30,IF(D30=F30,0,))</f>
        <v>0</v>
      </c>
      <c r="E29" s="58"/>
      <c r="F29" s="145">
        <f>IF(F30&gt;D30,F30-D30,)</f>
        <v>0</v>
      </c>
      <c r="G29" s="50"/>
      <c r="H29" s="34"/>
      <c r="I29" s="75"/>
      <c r="J29" s="79"/>
      <c r="K29" s="139">
        <f>IF(K30&gt;M30,K30-M30,)</f>
        <v>0</v>
      </c>
      <c r="L29" s="193"/>
      <c r="M29" s="194">
        <f>IF(M30&gt;K30,M30-K30,IF(K30=M30,0,""))</f>
        <v>0</v>
      </c>
      <c r="N29" s="76"/>
      <c r="O29" s="34"/>
      <c r="P29" s="108"/>
      <c r="Q29" s="48"/>
      <c r="R29" s="48"/>
      <c r="S29" s="48"/>
      <c r="T29" s="48"/>
      <c r="U29" s="48"/>
      <c r="V29" s="48"/>
      <c r="W29" s="48"/>
      <c r="X29" s="48"/>
      <c r="Y29" s="48"/>
      <c r="Z29" s="109"/>
      <c r="AA29" s="34"/>
    </row>
    <row r="30" spans="1:27" ht="16.5" customHeight="1">
      <c r="A30" s="34"/>
      <c r="B30" s="47"/>
      <c r="C30" s="48"/>
      <c r="D30" s="141">
        <f>SUM(D25:D28)</f>
        <v>0</v>
      </c>
      <c r="E30" s="142"/>
      <c r="F30" s="143">
        <f>SUM(F25:F28)</f>
        <v>0</v>
      </c>
      <c r="G30" s="50"/>
      <c r="H30" s="34"/>
      <c r="I30" s="75"/>
      <c r="J30" s="48"/>
      <c r="K30" s="141">
        <f>SUM(K25:K28)</f>
        <v>0</v>
      </c>
      <c r="L30" s="142"/>
      <c r="M30" s="143">
        <f>SUM(M25:M28)</f>
        <v>0</v>
      </c>
      <c r="N30" s="76"/>
      <c r="O30" s="34"/>
      <c r="P30" s="108"/>
      <c r="Q30" s="48"/>
      <c r="R30" s="48"/>
      <c r="S30" s="48"/>
      <c r="T30" s="48"/>
      <c r="U30" s="48"/>
      <c r="V30" s="48"/>
      <c r="W30" s="48"/>
      <c r="X30" s="48"/>
      <c r="Y30" s="48"/>
      <c r="Z30" s="109"/>
      <c r="AA30" s="34"/>
    </row>
    <row r="31" spans="1:27" ht="16.5" customHeight="1">
      <c r="A31" s="34"/>
      <c r="B31" s="47"/>
      <c r="C31" s="48"/>
      <c r="D31" s="48"/>
      <c r="E31" s="48"/>
      <c r="F31" s="48"/>
      <c r="G31" s="50"/>
      <c r="H31" s="34"/>
      <c r="I31" s="75"/>
      <c r="J31" s="117"/>
      <c r="K31" s="118"/>
      <c r="L31" s="117"/>
      <c r="M31" s="118"/>
      <c r="N31" s="76"/>
      <c r="O31" s="34"/>
      <c r="P31" s="108"/>
      <c r="Q31" s="48"/>
      <c r="R31" s="147"/>
      <c r="S31" s="48"/>
      <c r="T31" s="208">
        <f>T10+Y10+T20+Y20+T27+Y27-R10-W10-R20-W20-R27-W27</f>
        <v>0</v>
      </c>
      <c r="U31" s="48"/>
      <c r="V31" s="48"/>
      <c r="W31" s="48"/>
      <c r="X31" s="48"/>
      <c r="Y31" s="48"/>
      <c r="Z31" s="109"/>
      <c r="AA31" s="34"/>
    </row>
    <row r="32" spans="1:27" ht="16.5" customHeight="1">
      <c r="A32" s="34"/>
      <c r="B32" s="47"/>
      <c r="C32" s="48"/>
      <c r="D32" s="48"/>
      <c r="E32" s="48"/>
      <c r="F32" s="48"/>
      <c r="G32" s="50"/>
      <c r="H32" s="34"/>
      <c r="I32" s="75"/>
      <c r="J32" s="48"/>
      <c r="K32" s="147"/>
      <c r="L32" s="48"/>
      <c r="M32" s="208">
        <f>T31</f>
        <v>0</v>
      </c>
      <c r="N32" s="76"/>
      <c r="O32" s="34"/>
      <c r="P32" s="119"/>
      <c r="Q32" s="120"/>
      <c r="R32" s="120"/>
      <c r="S32" s="120"/>
      <c r="T32" s="120"/>
      <c r="U32" s="120"/>
      <c r="V32" s="120"/>
      <c r="W32" s="120"/>
      <c r="X32" s="120"/>
      <c r="Y32" s="120"/>
      <c r="Z32" s="121"/>
      <c r="AA32" s="34"/>
    </row>
    <row r="33" spans="1:27" ht="16.5" customHeight="1">
      <c r="A33" s="34"/>
      <c r="B33" s="47"/>
      <c r="C33" s="48"/>
      <c r="D33" s="48"/>
      <c r="E33" s="48"/>
      <c r="F33" s="48"/>
      <c r="G33" s="50"/>
      <c r="H33" s="34"/>
      <c r="I33" s="75"/>
      <c r="J33" s="48"/>
      <c r="K33" s="48"/>
      <c r="L33" s="48"/>
      <c r="M33" s="48"/>
      <c r="N33" s="76"/>
      <c r="O33" s="34"/>
      <c r="P33" s="1"/>
      <c r="Q33" s="1"/>
      <c r="R33" s="1"/>
      <c r="S33" s="1"/>
      <c r="T33" s="1"/>
      <c r="U33" s="1"/>
      <c r="V33" s="1"/>
      <c r="W33" s="1"/>
      <c r="X33" s="34"/>
      <c r="Y33" s="34"/>
      <c r="Z33" s="34"/>
      <c r="AA33" s="34"/>
    </row>
    <row r="34" spans="1:27" ht="16.5" customHeight="1">
      <c r="A34" s="34"/>
      <c r="B34" s="47"/>
      <c r="C34" s="48"/>
      <c r="D34" s="148" t="s">
        <v>28</v>
      </c>
      <c r="E34" s="149" t="s">
        <v>53</v>
      </c>
      <c r="F34" s="150">
        <f>D13+D21+D29-F13-F21-F29</f>
        <v>0</v>
      </c>
      <c r="G34" s="50"/>
      <c r="H34" s="34"/>
      <c r="I34" s="75"/>
      <c r="J34" s="367" t="s">
        <v>54</v>
      </c>
      <c r="K34" s="367"/>
      <c r="L34" s="151" t="s">
        <v>53</v>
      </c>
      <c r="M34" s="152">
        <f>M10+M17+M29+M32-K10-K17-K29</f>
        <v>0</v>
      </c>
      <c r="N34" s="76"/>
      <c r="O34" s="34"/>
      <c r="P34" s="368" t="str">
        <f>IF(R35=W35, "Great job! Your debits equal your credits!","Oh no...your debits don't equal your credits")</f>
        <v>Great job! Your debits equal your credits!</v>
      </c>
      <c r="Q34" s="369"/>
      <c r="R34" s="369"/>
      <c r="S34" s="369"/>
      <c r="T34" s="369"/>
      <c r="U34" s="369"/>
      <c r="V34" s="369"/>
      <c r="W34" s="369"/>
      <c r="X34" s="369"/>
      <c r="Y34" s="369"/>
      <c r="Z34" s="34"/>
      <c r="AA34" s="34"/>
    </row>
    <row r="35" spans="1:27" ht="16.5" customHeight="1" thickBot="1">
      <c r="A35" s="34"/>
      <c r="B35" s="86"/>
      <c r="C35" s="87"/>
      <c r="D35" s="87"/>
      <c r="E35" s="87"/>
      <c r="F35" s="87"/>
      <c r="G35" s="89"/>
      <c r="H35" s="34"/>
      <c r="I35" s="90"/>
      <c r="J35" s="153"/>
      <c r="K35" s="153"/>
      <c r="L35" s="153"/>
      <c r="M35" s="153"/>
      <c r="N35" s="93"/>
      <c r="O35" s="34"/>
      <c r="P35" s="154"/>
      <c r="Q35" s="48"/>
      <c r="R35" s="155">
        <f>D14+D22+D30+K11+K18+K30+R11+W11+R21+W21+R28+W28</f>
        <v>0</v>
      </c>
      <c r="S35" s="34"/>
      <c r="T35" s="156"/>
      <c r="U35" s="157"/>
      <c r="V35" s="34"/>
      <c r="W35" s="155">
        <f>F14+F22+F30+M11+M18+M30+T11+Y11+T21+Y21+T28+Y28</f>
        <v>0</v>
      </c>
      <c r="X35" s="363"/>
      <c r="Y35" s="363"/>
      <c r="Z35" s="34"/>
      <c r="AA35" s="34"/>
    </row>
    <row r="36" spans="1:27" ht="26.25" customHeight="1" thickTop="1">
      <c r="A36" s="34"/>
      <c r="B36" s="48"/>
      <c r="C36" s="48"/>
      <c r="D36" s="48"/>
      <c r="E36" s="48"/>
      <c r="F36" s="48"/>
      <c r="G36" s="48"/>
      <c r="H36" s="34"/>
      <c r="I36" s="34"/>
      <c r="J36" s="34"/>
      <c r="K36" s="34"/>
      <c r="L36" s="34"/>
      <c r="M36" s="34"/>
      <c r="N36" s="34"/>
      <c r="O36" s="34"/>
      <c r="P36" s="158"/>
      <c r="Q36" s="159"/>
      <c r="R36" s="160" t="s">
        <v>55</v>
      </c>
      <c r="S36" s="161"/>
      <c r="T36" s="162" t="s">
        <v>53</v>
      </c>
      <c r="U36" s="159"/>
      <c r="V36" s="159"/>
      <c r="W36" s="163" t="s">
        <v>56</v>
      </c>
      <c r="X36" s="188"/>
      <c r="Y36" s="189"/>
      <c r="Z36" s="34"/>
      <c r="AA36" s="34"/>
    </row>
    <row r="37" spans="1:27" ht="15.75" customHeight="1">
      <c r="A37" s="34"/>
      <c r="B37" s="48"/>
      <c r="C37" s="48"/>
      <c r="D37" s="48"/>
      <c r="E37" s="48"/>
      <c r="F37" s="48"/>
      <c r="G37" s="48"/>
      <c r="H37" s="34"/>
      <c r="I37" s="34"/>
      <c r="J37" s="34"/>
      <c r="K37" s="34"/>
      <c r="L37" s="34"/>
      <c r="M37" s="34"/>
      <c r="N37" s="34"/>
      <c r="O37" s="34"/>
      <c r="P37" s="48"/>
      <c r="Q37" s="34"/>
      <c r="R37" s="95" t="b">
        <f>AND(R35=121200,W35=121200)</f>
        <v>0</v>
      </c>
      <c r="S37" s="34"/>
      <c r="T37" s="34"/>
      <c r="U37" s="48"/>
      <c r="V37" s="34"/>
      <c r="W37" s="34"/>
      <c r="X37" s="34"/>
      <c r="Y37" s="34"/>
      <c r="Z37" s="34"/>
      <c r="AA37" s="34"/>
    </row>
    <row r="38" spans="1:27" ht="15.75" customHeight="1">
      <c r="A38" s="34"/>
      <c r="B38" s="48"/>
      <c r="C38" s="48"/>
      <c r="D38" s="48"/>
      <c r="E38" s="48"/>
      <c r="F38" s="48"/>
      <c r="G38" s="48"/>
      <c r="H38" s="34"/>
      <c r="I38" s="34"/>
      <c r="J38" s="34"/>
      <c r="K38" s="34"/>
      <c r="L38" s="34"/>
      <c r="M38" s="34"/>
      <c r="N38" s="34"/>
      <c r="O38" s="34"/>
      <c r="P38" s="48"/>
      <c r="Q38" s="34"/>
      <c r="R38" s="34"/>
      <c r="S38" s="34"/>
      <c r="T38" s="34"/>
      <c r="U38" s="48"/>
      <c r="V38" s="34"/>
      <c r="W38" s="34"/>
      <c r="X38" s="34"/>
      <c r="Y38" s="34"/>
      <c r="Z38" s="34"/>
      <c r="AA38" s="34"/>
    </row>
    <row r="39" spans="1:27" ht="15.75" customHeight="1">
      <c r="A39" s="34"/>
      <c r="B39" s="48"/>
      <c r="C39" s="48"/>
      <c r="D39" s="48"/>
      <c r="E39" s="48"/>
      <c r="F39" s="48"/>
      <c r="G39" s="48"/>
      <c r="H39" s="34"/>
      <c r="I39" s="34"/>
      <c r="J39" s="34"/>
      <c r="K39" s="34"/>
      <c r="L39" s="34"/>
      <c r="M39" s="34"/>
      <c r="N39" s="34"/>
      <c r="O39" s="34"/>
      <c r="P39" s="34"/>
      <c r="Q39" s="34"/>
      <c r="R39" s="34"/>
      <c r="S39" s="34"/>
      <c r="T39" s="34"/>
      <c r="U39" s="34"/>
      <c r="V39" s="34"/>
      <c r="W39" s="34"/>
      <c r="X39" s="34"/>
      <c r="Y39" s="34"/>
      <c r="Z39" s="34"/>
      <c r="AA39" s="34"/>
    </row>
    <row r="40" spans="1:27" ht="15.75" customHeight="1">
      <c r="A40" s="34"/>
      <c r="B40" s="48"/>
      <c r="C40" s="48"/>
      <c r="D40" s="48"/>
      <c r="E40" s="48"/>
      <c r="F40" s="48"/>
      <c r="G40" s="48"/>
      <c r="H40" s="34"/>
      <c r="I40" s="34"/>
      <c r="J40" s="34"/>
      <c r="K40" s="34"/>
      <c r="L40" s="34"/>
      <c r="M40" s="34"/>
      <c r="N40" s="34"/>
      <c r="O40" s="34"/>
      <c r="P40" s="34"/>
      <c r="Q40" s="34"/>
      <c r="R40" s="34"/>
      <c r="S40" s="34"/>
      <c r="T40" s="34"/>
      <c r="U40" s="34"/>
      <c r="V40" s="34"/>
      <c r="W40" s="34"/>
      <c r="X40" s="34"/>
      <c r="Y40" s="34"/>
      <c r="Z40" s="34"/>
      <c r="AA40" s="34"/>
    </row>
    <row r="41" spans="1:27" ht="15.75" customHeight="1">
      <c r="A41" s="34"/>
      <c r="B41" s="48"/>
      <c r="C41" s="48"/>
      <c r="D41" s="48"/>
      <c r="E41" s="48"/>
      <c r="F41" s="48"/>
      <c r="G41" s="48"/>
      <c r="H41" s="34"/>
      <c r="I41" s="34"/>
      <c r="J41" s="34"/>
      <c r="K41" s="34"/>
      <c r="L41" s="34"/>
      <c r="M41" s="34"/>
      <c r="N41" s="34"/>
      <c r="O41" s="34"/>
      <c r="P41" s="34"/>
      <c r="Q41" s="34"/>
      <c r="R41" s="34"/>
      <c r="S41" s="34"/>
      <c r="T41" s="34"/>
      <c r="U41" s="34"/>
      <c r="V41" s="34"/>
      <c r="W41" s="34"/>
      <c r="X41" s="34"/>
      <c r="Y41" s="34"/>
      <c r="Z41" s="34"/>
      <c r="AA41" s="34"/>
    </row>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KxWvC90/Ygriw93jeNHYZ4hdfBsRTX1TYbe02dF5L5rFYojtvPbuInCAkZsRK49KAFq1p0xsriwU3oUnirbSew==" saltValue="PIA9n5zQmsQ3EoyPUjyZqQ==" spinCount="100000" sheet="1" objects="1" scenarios="1"/>
  <mergeCells count="15">
    <mergeCell ref="X35:Y35"/>
    <mergeCell ref="C16:F16"/>
    <mergeCell ref="Q22:T22"/>
    <mergeCell ref="V22:Y22"/>
    <mergeCell ref="C24:F24"/>
    <mergeCell ref="J24:M24"/>
    <mergeCell ref="J34:K34"/>
    <mergeCell ref="P34:Y34"/>
    <mergeCell ref="Q15:T15"/>
    <mergeCell ref="V15:Y15"/>
    <mergeCell ref="C5:F5"/>
    <mergeCell ref="J5:M5"/>
    <mergeCell ref="Q5:T5"/>
    <mergeCell ref="V5:Y5"/>
    <mergeCell ref="J12:M12"/>
  </mergeCells>
  <conditionalFormatting sqref="P35:U35 P34">
    <cfRule type="containsText" dxfId="16" priority="4" operator="containsText" text="Great Job">
      <formula>NOT(ISERROR(SEARCH(("Great Job"),(P34))))</formula>
    </cfRule>
  </conditionalFormatting>
  <conditionalFormatting sqref="J5 Q5 V5 J12 Q15 V15 C16 Q22 V22 C24 J24">
    <cfRule type="containsText" dxfId="15" priority="5" operator="containsText" text="Account Name Goes Here">
      <formula>NOT(ISERROR(SEARCH(("Account Name Goes Here"),(C5))))</formula>
    </cfRule>
  </conditionalFormatting>
  <conditionalFormatting sqref="D6:D12 F6:F12 K6:K9 M6:M9 R6:R9 T6:T9 W6:W9 Y6:Y9 K13:K16 M13:M16 R16:R19 T16:T19 W16:W19 Y16:Y19 D17:D20 F17:F20 R23:R26 T23:T26 W23:W26 Y23:Y26 D25:D28 F25:F28 K25:K28 M25:M28">
    <cfRule type="expression" dxfId="14" priority="6">
      <formula>ISBLANK(C6)</formula>
    </cfRule>
  </conditionalFormatting>
  <conditionalFormatting sqref="C6:C12 C17:C20 C25:C28">
    <cfRule type="expression" dxfId="13" priority="7">
      <formula>B6=TRUE</formula>
    </cfRule>
  </conditionalFormatting>
  <conditionalFormatting sqref="E6:E12 E17:E20 E25:E28">
    <cfRule type="expression" dxfId="12" priority="8">
      <formula>G6=TRUE</formula>
    </cfRule>
  </conditionalFormatting>
  <conditionalFormatting sqref="J6:J9 J13:J16">
    <cfRule type="expression" dxfId="11" priority="9">
      <formula>I6=TRUE</formula>
    </cfRule>
  </conditionalFormatting>
  <conditionalFormatting sqref="J25:J28 Q6:Q9 Q16:Q19 Q23:Q26 V6:V9 V16:V19 V23:V26">
    <cfRule type="expression" dxfId="10" priority="10">
      <formula>I25=TRUE</formula>
    </cfRule>
  </conditionalFormatting>
  <conditionalFormatting sqref="S6:S9 S16:S19 S23:S26">
    <cfRule type="expression" dxfId="9" priority="11">
      <formula>O6=TRUE</formula>
    </cfRule>
  </conditionalFormatting>
  <conditionalFormatting sqref="X6:X9 X16:X19 X23:X26">
    <cfRule type="expression" dxfId="8" priority="12">
      <formula>Z6=TRUE</formula>
    </cfRule>
  </conditionalFormatting>
  <conditionalFormatting sqref="L6:L9 L13:L16">
    <cfRule type="expression" dxfId="7" priority="13">
      <formula>N6=TRUE</formula>
    </cfRule>
  </conditionalFormatting>
  <conditionalFormatting sqref="L25:L28">
    <cfRule type="expression" dxfId="6" priority="14">
      <formula>N25=TRUE</formula>
    </cfRule>
  </conditionalFormatting>
  <conditionalFormatting sqref="F34">
    <cfRule type="cellIs" dxfId="5" priority="15" operator="equal">
      <formula>89800</formula>
    </cfRule>
  </conditionalFormatting>
  <conditionalFormatting sqref="M34">
    <cfRule type="cellIs" dxfId="4" priority="16" operator="equal">
      <formula>89800</formula>
    </cfRule>
  </conditionalFormatting>
  <conditionalFormatting sqref="P35:X36">
    <cfRule type="expression" dxfId="3" priority="18">
      <formula>$R$37=TRUE</formula>
    </cfRule>
  </conditionalFormatting>
  <conditionalFormatting sqref="M32">
    <cfRule type="cellIs" dxfId="2" priority="3" operator="equal">
      <formula>10800</formula>
    </cfRule>
  </conditionalFormatting>
  <conditionalFormatting sqref="T31">
    <cfRule type="cellIs" dxfId="1" priority="2" operator="equal">
      <formula>10800</formula>
    </cfRule>
  </conditionalFormatting>
  <conditionalFormatting sqref="C5">
    <cfRule type="containsText" dxfId="0" priority="1" operator="containsText" text="Account Name Goes Here">
      <formula>NOT(ISERROR(SEARCH(("Account Name Goes Here"),(C5))))</formula>
    </cfRule>
  </conditionalFormatting>
  <dataValidations count="4">
    <dataValidation type="list" allowBlank="1" showDropDown="1" sqref="C29" xr:uid="{8BD76BAB-DFD0-4106-828F-18CF5022948F}">
      <formula1>"1.0,2.0,3.0,4.0,5.0,6.0,7.0,8.0,9.0,10.0"</formula1>
    </dataValidation>
    <dataValidation type="list" allowBlank="1" showInputMessage="1" showErrorMessage="1" prompt="Click and enter a value from the list of items" sqref="J6:J9 L6:L9 Q6:Q9 S6:S9 V6:V9 X6:X9 C6:C12 E6:E12 J13:J16 L13:L16 Q16:Q19 S16:S19 V16:V19 X16:X19 C17:C20 E17:E20 Q23:Q26 S23:S26 V23:V26 X23:X26 C25:C28 E25:E28 J25:J28 L25:L28" xr:uid="{A126E29F-EA6A-40DC-9CD3-0C7FCE7ACFC1}">
      <formula1>"1,2,3,4,5,6,7"</formula1>
    </dataValidation>
    <dataValidation type="list" allowBlank="1" showDropDown="1" showErrorMessage="1" sqref="C13" xr:uid="{1A8B93C4-4339-4C9B-9027-D2D64927FB99}">
      <formula1>"1.0,2.0,3.0,4.0,5.0,6.0,7.0,8.0,9.0,10.0"</formula1>
    </dataValidation>
    <dataValidation type="whole" allowBlank="1" showDropDown="1" showInputMessage="1" showErrorMessage="1" prompt="Enter a number between 0 and 1000000" sqref="K6:K9 M6:M9 R6:R9 T6:T9 W6:W9 Y6:Y9 M25:M28 F6:F12 K13:K16 M13:M16 R16:R19 T16:T19 W16:W19 Y16:Y19 D17:D20 F17:F20 R23:R26 T23:T26 W23:W26 Y23:Y26 D25:D28 F25:F28 K25:K28 D6:D12" xr:uid="{CFAEED9E-13C0-4F69-B30A-D74576D6FC90}">
      <formula1>0</formula1>
      <formula2>1000000</formula2>
    </dataValidation>
  </dataValidations>
  <pageMargins left="0" right="0" top="0" bottom="0"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7E6"/>
    <outlinePr summaryBelow="0" summaryRight="0"/>
  </sheetPr>
  <dimension ref="A1:E1000"/>
  <sheetViews>
    <sheetView showGridLines="0" workbookViewId="0"/>
  </sheetViews>
  <sheetFormatPr baseColWidth="10" defaultColWidth="11.1640625" defaultRowHeight="15" customHeight="1"/>
  <cols>
    <col min="1" max="1" width="11.1640625" customWidth="1"/>
    <col min="2" max="2" width="3.6640625" customWidth="1"/>
    <col min="3" max="3" width="10.5" customWidth="1"/>
    <col min="4" max="4" width="11.1640625" customWidth="1"/>
    <col min="5" max="5" width="125.5" customWidth="1"/>
    <col min="6" max="6" width="11.1640625" customWidth="1"/>
  </cols>
  <sheetData>
    <row r="1" spans="1:5" ht="16">
      <c r="A1" s="1"/>
      <c r="B1" s="1"/>
      <c r="C1" s="1"/>
      <c r="D1" s="1"/>
      <c r="E1" s="1"/>
    </row>
    <row r="2" spans="1:5" ht="37">
      <c r="A2" s="1"/>
      <c r="B2" s="2" t="s">
        <v>11</v>
      </c>
      <c r="C2" s="1"/>
      <c r="D2" s="3"/>
      <c r="E2" s="1"/>
    </row>
    <row r="3" spans="1:5" ht="28">
      <c r="A3" s="1"/>
      <c r="B3" s="3"/>
      <c r="C3" s="5"/>
      <c r="D3" s="1"/>
      <c r="E3" s="1"/>
    </row>
    <row r="4" spans="1:5" ht="48" customHeight="1">
      <c r="A4" s="1"/>
      <c r="B4" s="3"/>
      <c r="C4" s="17" t="s">
        <v>12</v>
      </c>
      <c r="D4" s="18"/>
      <c r="E4" s="18"/>
    </row>
    <row r="5" spans="1:5" ht="113.25" customHeight="1">
      <c r="A5" s="1"/>
      <c r="B5" s="8"/>
      <c r="C5" s="325" t="s">
        <v>132</v>
      </c>
      <c r="D5" s="326"/>
      <c r="E5" s="326"/>
    </row>
    <row r="6" spans="1:5" ht="64.5" customHeight="1">
      <c r="A6" s="1"/>
      <c r="B6" s="1"/>
      <c r="C6" s="1"/>
      <c r="D6" s="15"/>
      <c r="E6" s="1"/>
    </row>
    <row r="7" spans="1:5" ht="28">
      <c r="A7" s="1"/>
      <c r="B7" s="1"/>
      <c r="C7" s="1"/>
      <c r="D7" s="19"/>
      <c r="E7" s="1"/>
    </row>
    <row r="8" spans="1:5" ht="28">
      <c r="A8" s="1"/>
      <c r="B8" s="1"/>
      <c r="C8" s="1"/>
      <c r="D8" s="20"/>
      <c r="E8" s="1"/>
    </row>
    <row r="9" spans="1:5" ht="28">
      <c r="A9" s="1"/>
      <c r="B9" s="1"/>
      <c r="C9" s="1"/>
      <c r="D9" s="15"/>
      <c r="E9" s="1"/>
    </row>
    <row r="10" spans="1:5" ht="28">
      <c r="A10" s="1"/>
      <c r="B10" s="1"/>
      <c r="C10" s="1"/>
      <c r="D10" s="15"/>
      <c r="E10" s="1"/>
    </row>
    <row r="11" spans="1:5" ht="28">
      <c r="A11" s="1"/>
      <c r="B11" s="1"/>
      <c r="C11" s="1"/>
      <c r="D11" s="15"/>
      <c r="E11" s="1"/>
    </row>
    <row r="12" spans="1:5" ht="28">
      <c r="A12" s="1"/>
      <c r="B12" s="1"/>
      <c r="C12" s="1"/>
      <c r="D12" s="19"/>
      <c r="E12" s="1"/>
    </row>
    <row r="13" spans="1:5" ht="105.75" customHeight="1">
      <c r="A13" s="1"/>
      <c r="B13" s="1"/>
      <c r="C13" s="1"/>
      <c r="D13" s="1"/>
      <c r="E13"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kdIICFJpVC7xJhtJAQF4Wyc/tgtayhLwvEtNK2ODS5aUqt6rOwwP2gWiuULHPVKScyJLy65ifEJtjNVSepvlvw==" saltValue="V/FpXKIBRqThVn8dVrEASg==" spinCount="100000" sheet="1" objects="1" scenarios="1"/>
  <mergeCells count="1">
    <mergeCell ref="C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29E36"/>
    <outlinePr summaryBelow="0" summaryRight="0"/>
  </sheetPr>
  <dimension ref="A1:L1001"/>
  <sheetViews>
    <sheetView showGridLines="0" workbookViewId="0">
      <selection activeCell="D5" sqref="D5:E5"/>
    </sheetView>
  </sheetViews>
  <sheetFormatPr baseColWidth="10" defaultColWidth="11.1640625" defaultRowHeight="15" customHeight="1"/>
  <cols>
    <col min="1" max="1" width="5.6640625" customWidth="1"/>
    <col min="2" max="2" width="11.1640625" customWidth="1"/>
    <col min="3" max="3" width="96.83203125" customWidth="1"/>
    <col min="4" max="5" width="11.1640625" customWidth="1"/>
    <col min="6" max="6" width="10.1640625" customWidth="1"/>
    <col min="7" max="7" width="57.83203125" customWidth="1"/>
    <col min="8" max="8" width="5.6640625" customWidth="1"/>
  </cols>
  <sheetData>
    <row r="1" spans="1:12" ht="31.5" customHeight="1">
      <c r="A1" s="333" t="s">
        <v>112</v>
      </c>
      <c r="B1" s="334"/>
      <c r="F1" s="1"/>
    </row>
    <row r="2" spans="1:12" ht="31.5" customHeight="1">
      <c r="A2" s="177"/>
      <c r="B2" s="178"/>
      <c r="C2" s="335" t="s">
        <v>113</v>
      </c>
      <c r="D2" s="335"/>
      <c r="E2" s="335"/>
      <c r="F2" s="335"/>
      <c r="I2" s="185"/>
      <c r="J2" s="185"/>
      <c r="K2" s="185"/>
      <c r="L2" s="185"/>
    </row>
    <row r="3" spans="1:12" ht="37">
      <c r="B3" s="2" t="s">
        <v>111</v>
      </c>
      <c r="D3" s="336" t="s">
        <v>104</v>
      </c>
      <c r="E3" s="336"/>
      <c r="F3" s="1"/>
      <c r="G3" s="22" t="s">
        <v>15</v>
      </c>
      <c r="I3" s="186" t="s">
        <v>13</v>
      </c>
      <c r="J3" s="186" t="s">
        <v>14</v>
      </c>
      <c r="K3" s="185"/>
      <c r="L3" s="185"/>
    </row>
    <row r="4" spans="1:12" ht="30">
      <c r="B4" s="23"/>
      <c r="C4" s="5"/>
      <c r="F4" s="1"/>
      <c r="I4" s="186" t="s">
        <v>106</v>
      </c>
      <c r="J4" s="185"/>
      <c r="K4" s="185"/>
      <c r="L4" s="185"/>
    </row>
    <row r="5" spans="1:12" ht="51" customHeight="1">
      <c r="A5" s="24"/>
      <c r="B5" s="25" t="s">
        <v>1</v>
      </c>
      <c r="C5" s="26" t="s">
        <v>16</v>
      </c>
      <c r="D5" s="329"/>
      <c r="E5" s="330"/>
      <c r="F5" s="28" t="str">
        <f t="shared" ref="F5:F11" si="0">IF(AND(D5=TRUE,E5=TRUE),"Please select only one choice","")</f>
        <v/>
      </c>
      <c r="G5" s="29" t="s">
        <v>17</v>
      </c>
      <c r="H5" s="29"/>
      <c r="I5" s="185"/>
      <c r="J5" s="185"/>
      <c r="K5" s="185"/>
      <c r="L5" s="185"/>
    </row>
    <row r="6" spans="1:12" ht="51" customHeight="1">
      <c r="A6" s="24"/>
      <c r="B6" s="25" t="s">
        <v>2</v>
      </c>
      <c r="C6" s="26" t="s">
        <v>18</v>
      </c>
      <c r="D6" s="337"/>
      <c r="E6" s="338"/>
      <c r="F6" s="27"/>
      <c r="G6" s="29" t="s">
        <v>19</v>
      </c>
      <c r="H6" s="29"/>
      <c r="I6" s="185"/>
      <c r="J6" s="185"/>
      <c r="K6" s="185"/>
      <c r="L6" s="185"/>
    </row>
    <row r="7" spans="1:12" ht="51" customHeight="1">
      <c r="A7" s="24"/>
      <c r="B7" s="25" t="s">
        <v>4</v>
      </c>
      <c r="C7" s="26" t="s">
        <v>20</v>
      </c>
      <c r="D7" s="327"/>
      <c r="E7" s="328"/>
      <c r="F7" s="28"/>
      <c r="G7" s="29" t="s">
        <v>110</v>
      </c>
      <c r="H7" s="29"/>
    </row>
    <row r="8" spans="1:12" ht="51" customHeight="1">
      <c r="A8" s="24"/>
      <c r="B8" s="25" t="s">
        <v>6</v>
      </c>
      <c r="C8" s="26" t="s">
        <v>21</v>
      </c>
      <c r="D8" s="327"/>
      <c r="E8" s="328"/>
      <c r="F8" s="28" t="str">
        <f t="shared" si="0"/>
        <v/>
      </c>
      <c r="G8" s="29" t="s">
        <v>109</v>
      </c>
      <c r="H8" s="29"/>
    </row>
    <row r="9" spans="1:12" ht="51" customHeight="1">
      <c r="A9" s="24"/>
      <c r="B9" s="25" t="s">
        <v>7</v>
      </c>
      <c r="C9" s="26" t="s">
        <v>22</v>
      </c>
      <c r="D9" s="327"/>
      <c r="E9" s="328"/>
      <c r="F9" s="28" t="str">
        <f t="shared" si="0"/>
        <v/>
      </c>
      <c r="G9" s="29" t="s">
        <v>23</v>
      </c>
      <c r="H9" s="29"/>
    </row>
    <row r="10" spans="1:12" ht="54.75" customHeight="1">
      <c r="A10" s="24"/>
      <c r="B10" s="25" t="s">
        <v>9</v>
      </c>
      <c r="C10" s="26" t="s">
        <v>24</v>
      </c>
      <c r="D10" s="327"/>
      <c r="E10" s="328"/>
      <c r="F10" s="28" t="str">
        <f t="shared" si="0"/>
        <v/>
      </c>
      <c r="G10" s="29" t="s">
        <v>107</v>
      </c>
      <c r="H10" s="29"/>
    </row>
    <row r="11" spans="1:12" ht="51" customHeight="1">
      <c r="A11" s="24"/>
      <c r="B11" s="25" t="s">
        <v>10</v>
      </c>
      <c r="C11" s="26" t="s">
        <v>25</v>
      </c>
      <c r="D11" s="329"/>
      <c r="E11" s="330"/>
      <c r="F11" s="28" t="str">
        <f t="shared" si="0"/>
        <v/>
      </c>
      <c r="G11" s="29" t="s">
        <v>108</v>
      </c>
      <c r="H11" s="29"/>
    </row>
    <row r="12" spans="1:12" ht="51" customHeight="1">
      <c r="B12" s="21"/>
      <c r="C12" s="30" t="s">
        <v>105</v>
      </c>
      <c r="D12" s="331"/>
      <c r="E12" s="332"/>
      <c r="F12" s="28" t="str">
        <f t="shared" ref="F12:F14" si="1">IF(A12=TRUE,"Please select only one choice","")</f>
        <v/>
      </c>
    </row>
    <row r="13" spans="1:12" ht="51" customHeight="1">
      <c r="B13" s="21"/>
      <c r="C13" s="32"/>
      <c r="D13" s="33"/>
      <c r="E13" s="33"/>
      <c r="F13" s="28" t="str">
        <f t="shared" si="1"/>
        <v/>
      </c>
    </row>
    <row r="14" spans="1:12" ht="51" customHeight="1">
      <c r="B14" s="21"/>
      <c r="C14" s="32"/>
      <c r="D14" s="33"/>
      <c r="E14" s="33"/>
      <c r="F14" s="28" t="str">
        <f t="shared" si="1"/>
        <v/>
      </c>
    </row>
    <row r="15" spans="1:12" ht="51" customHeight="1">
      <c r="B15" s="21"/>
      <c r="C15" s="32"/>
      <c r="D15" s="33"/>
      <c r="E15" s="33"/>
      <c r="F15" s="1"/>
    </row>
    <row r="16" spans="1:12" ht="51" customHeight="1">
      <c r="B16" s="21"/>
      <c r="C16" s="32"/>
      <c r="D16" s="33"/>
      <c r="E16" s="33"/>
      <c r="F16" s="1"/>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tuL+vEe0rjL6Li+KUyyKdVIrNhQvaWXk70IOpNo7wBnZbTH8gecN2M/gecjWgbZOBfDw4og2Sdzw12RRPSMonw==" saltValue="UyYukk0RO7se5PGStCfOIw==" spinCount="100000" sheet="1" objects="1" scenarios="1"/>
  <mergeCells count="11">
    <mergeCell ref="D7:E7"/>
    <mergeCell ref="A1:B1"/>
    <mergeCell ref="C2:F2"/>
    <mergeCell ref="D5:E5"/>
    <mergeCell ref="D3:E3"/>
    <mergeCell ref="D6:E6"/>
    <mergeCell ref="D8:E8"/>
    <mergeCell ref="D9:E9"/>
    <mergeCell ref="D10:E10"/>
    <mergeCell ref="D11:E11"/>
    <mergeCell ref="D12:E12"/>
  </mergeCells>
  <conditionalFormatting sqref="F5:F14">
    <cfRule type="notContainsBlanks" dxfId="210" priority="10">
      <formula>LEN(TRIM(F5))&gt;0</formula>
    </cfRule>
  </conditionalFormatting>
  <conditionalFormatting sqref="G3">
    <cfRule type="expression" dxfId="209" priority="16">
      <formula>$D$12=FALSE</formula>
    </cfRule>
  </conditionalFormatting>
  <conditionalFormatting sqref="G5:G11">
    <cfRule type="expression" dxfId="208" priority="1">
      <formula>NOT(ISTEXT($D$12))</formula>
    </cfRule>
  </conditionalFormatting>
  <conditionalFormatting sqref="G5">
    <cfRule type="expression" dxfId="207" priority="2">
      <formula>AND(D5="No")</formula>
    </cfRule>
  </conditionalFormatting>
  <conditionalFormatting sqref="G6">
    <cfRule type="expression" dxfId="206" priority="3">
      <formula>AND(D6="Yes")</formula>
    </cfRule>
  </conditionalFormatting>
  <conditionalFormatting sqref="G7">
    <cfRule type="expression" dxfId="205" priority="4">
      <formula>AND(D7="No")</formula>
    </cfRule>
  </conditionalFormatting>
  <conditionalFormatting sqref="G8">
    <cfRule type="expression" dxfId="204" priority="5">
      <formula>AND(D8="No")</formula>
    </cfRule>
  </conditionalFormatting>
  <conditionalFormatting sqref="G9">
    <cfRule type="expression" dxfId="203" priority="6">
      <formula>AND(D9="Yes")</formula>
    </cfRule>
  </conditionalFormatting>
  <conditionalFormatting sqref="G10">
    <cfRule type="expression" dxfId="202" priority="7">
      <formula>AND(D10="No")</formula>
    </cfRule>
  </conditionalFormatting>
  <conditionalFormatting sqref="G11">
    <cfRule type="expression" dxfId="201" priority="8">
      <formula>AND(D11="No")</formula>
    </cfRule>
  </conditionalFormatting>
  <dataValidations count="2">
    <dataValidation type="list" allowBlank="1" showInputMessage="1" showErrorMessage="1" sqref="D5:E11" xr:uid="{30EB5BA8-855B-4185-83E3-7263503C1FF6}">
      <formula1>$I$3:$J$3</formula1>
    </dataValidation>
    <dataValidation type="list" allowBlank="1" showErrorMessage="1" sqref="D12:E12" xr:uid="{73E17829-E7C4-4838-B4B6-CF380C6F04BD}">
      <formula1>$I$4</formula1>
    </dataValidation>
  </dataValidation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29E36"/>
  </sheetPr>
  <dimension ref="A1:S1000"/>
  <sheetViews>
    <sheetView showGridLines="0" workbookViewId="0">
      <selection activeCell="C5" sqref="C5:D5"/>
    </sheetView>
  </sheetViews>
  <sheetFormatPr baseColWidth="10" defaultColWidth="11.1640625" defaultRowHeight="15" customHeight="1"/>
  <cols>
    <col min="1" max="1" width="3.5" customWidth="1"/>
    <col min="2" max="2" width="4.6640625" customWidth="1"/>
    <col min="3" max="3" width="8.5" bestFit="1" customWidth="1"/>
    <col min="4" max="4" width="21.5" customWidth="1"/>
    <col min="5" max="5" width="4.6640625" customWidth="1"/>
    <col min="6" max="6" width="4.83203125" customWidth="1"/>
    <col min="7" max="7" width="4.6640625" customWidth="1"/>
    <col min="8" max="8" width="9.1640625" bestFit="1" customWidth="1"/>
    <col min="9" max="9" width="21.5" customWidth="1"/>
    <col min="10" max="10" width="4.6640625" customWidth="1"/>
    <col min="11" max="11" width="5.5" customWidth="1"/>
    <col min="12" max="12" width="4.6640625" customWidth="1"/>
    <col min="13" max="13" width="7.5" customWidth="1"/>
    <col min="14" max="14" width="21.5" customWidth="1"/>
    <col min="15" max="15" width="4.6640625" customWidth="1"/>
    <col min="16" max="16" width="7.5" customWidth="1"/>
    <col min="17" max="17" width="21.5" customWidth="1"/>
    <col min="18" max="19" width="3.6640625" customWidth="1"/>
  </cols>
  <sheetData>
    <row r="1" spans="1:19" ht="16.5" customHeight="1">
      <c r="A1" s="34"/>
      <c r="B1" s="34"/>
      <c r="C1" s="34"/>
      <c r="D1" s="34"/>
      <c r="E1" s="34"/>
      <c r="F1" s="34"/>
      <c r="G1" s="34"/>
      <c r="H1" s="34"/>
      <c r="I1" s="34"/>
      <c r="J1" s="34"/>
      <c r="K1" s="34"/>
      <c r="L1" s="34"/>
      <c r="M1" s="34"/>
      <c r="N1" s="34"/>
      <c r="O1" s="34"/>
      <c r="P1" s="34"/>
      <c r="Q1" s="34"/>
      <c r="R1" s="34"/>
      <c r="S1" s="34"/>
    </row>
    <row r="2" spans="1:19" ht="16.5" customHeight="1">
      <c r="A2" s="34"/>
      <c r="B2" s="343"/>
      <c r="C2" s="344"/>
      <c r="D2" s="344"/>
      <c r="E2" s="345"/>
      <c r="F2" s="34"/>
      <c r="G2" s="35"/>
      <c r="H2" s="36"/>
      <c r="I2" s="37"/>
      <c r="J2" s="38"/>
      <c r="K2" s="34"/>
      <c r="L2" s="34"/>
      <c r="M2" s="34"/>
      <c r="N2" s="34"/>
      <c r="O2" s="34"/>
      <c r="P2" s="34"/>
      <c r="Q2" s="34"/>
      <c r="R2" s="34"/>
      <c r="S2" s="34"/>
    </row>
    <row r="3" spans="1:19" ht="16.5" customHeight="1">
      <c r="A3" s="34"/>
      <c r="B3" s="39"/>
      <c r="C3" s="40"/>
      <c r="D3" s="41"/>
      <c r="E3" s="42"/>
      <c r="F3" s="34"/>
      <c r="G3" s="43"/>
      <c r="H3" s="44"/>
      <c r="I3" s="45"/>
      <c r="J3" s="46"/>
      <c r="K3" s="34"/>
      <c r="L3" s="34"/>
      <c r="M3" s="34"/>
      <c r="N3" s="34"/>
      <c r="O3" s="34"/>
      <c r="P3" s="34"/>
      <c r="Q3" s="34"/>
      <c r="R3" s="34"/>
      <c r="S3" s="34"/>
    </row>
    <row r="4" spans="1:19" ht="16.5" customHeight="1">
      <c r="A4" s="34"/>
      <c r="B4" s="47"/>
      <c r="C4" s="48"/>
      <c r="D4" s="49"/>
      <c r="E4" s="50"/>
      <c r="F4" s="34"/>
      <c r="G4" s="51"/>
      <c r="H4" s="48"/>
      <c r="I4" s="49"/>
      <c r="J4" s="52"/>
      <c r="K4" s="34"/>
      <c r="L4" s="34"/>
      <c r="M4" s="34"/>
      <c r="N4" s="34"/>
      <c r="O4" s="34"/>
      <c r="P4" s="34"/>
      <c r="Q4" s="34"/>
      <c r="R4" s="34"/>
      <c r="S4" s="34"/>
    </row>
    <row r="5" spans="1:19" ht="16.5" customHeight="1" thickBot="1">
      <c r="A5" s="34"/>
      <c r="B5" s="47"/>
      <c r="C5" s="339" t="s">
        <v>26</v>
      </c>
      <c r="D5" s="340"/>
      <c r="E5" s="50"/>
      <c r="F5" s="34"/>
      <c r="G5" s="51"/>
      <c r="H5" s="346" t="s">
        <v>26</v>
      </c>
      <c r="I5" s="340"/>
      <c r="J5" s="52"/>
      <c r="K5" s="34"/>
      <c r="L5" s="34"/>
      <c r="M5" s="34"/>
      <c r="N5" s="34"/>
      <c r="O5" s="34"/>
      <c r="P5" s="34"/>
      <c r="Q5" s="34"/>
      <c r="R5" s="34"/>
      <c r="S5" s="34"/>
    </row>
    <row r="6" spans="1:19" ht="16.5" customHeight="1">
      <c r="A6" s="34"/>
      <c r="B6" s="53" t="b">
        <f t="shared" ref="B6:B12" si="0">AND(ISBLANK(C6),NOT(ISBLANK(D6)))</f>
        <v>0</v>
      </c>
      <c r="C6" s="210"/>
      <c r="D6" s="211"/>
      <c r="E6" s="50"/>
      <c r="F6" s="34"/>
      <c r="G6" s="56" t="b">
        <f t="shared" ref="G6:G9" si="1">AND(ISBLANK(H6),NOT(ISBLANK(I6)))</f>
        <v>0</v>
      </c>
      <c r="H6" s="220"/>
      <c r="I6" s="221"/>
      <c r="J6" s="52"/>
      <c r="K6" s="34"/>
      <c r="L6" s="34"/>
      <c r="M6" s="34"/>
      <c r="N6" s="34"/>
      <c r="O6" s="34"/>
      <c r="P6" s="34"/>
      <c r="Q6" s="34"/>
      <c r="R6" s="34"/>
      <c r="S6" s="34"/>
    </row>
    <row r="7" spans="1:19" ht="16.5" customHeight="1">
      <c r="A7" s="34"/>
      <c r="B7" s="53" t="b">
        <f t="shared" si="0"/>
        <v>0</v>
      </c>
      <c r="C7" s="212"/>
      <c r="D7" s="213"/>
      <c r="E7" s="50"/>
      <c r="F7" s="34"/>
      <c r="G7" s="56" t="b">
        <f t="shared" si="1"/>
        <v>0</v>
      </c>
      <c r="H7" s="222"/>
      <c r="I7" s="223"/>
      <c r="J7" s="52"/>
      <c r="K7" s="34"/>
      <c r="L7" s="34"/>
      <c r="M7" s="34"/>
      <c r="N7" s="34"/>
      <c r="O7" s="34"/>
      <c r="P7" s="34"/>
      <c r="Q7" s="34"/>
      <c r="R7" s="34"/>
      <c r="S7" s="34"/>
    </row>
    <row r="8" spans="1:19" ht="16.5" customHeight="1">
      <c r="A8" s="34"/>
      <c r="B8" s="53" t="b">
        <f t="shared" si="0"/>
        <v>0</v>
      </c>
      <c r="C8" s="214"/>
      <c r="D8" s="215"/>
      <c r="E8" s="50"/>
      <c r="F8" s="34"/>
      <c r="G8" s="56" t="b">
        <f t="shared" si="1"/>
        <v>0</v>
      </c>
      <c r="H8" s="222"/>
      <c r="I8" s="223"/>
      <c r="J8" s="52"/>
      <c r="K8" s="34"/>
      <c r="L8" s="34"/>
      <c r="M8" s="34"/>
      <c r="N8" s="34"/>
      <c r="O8" s="34"/>
      <c r="P8" s="34"/>
      <c r="Q8" s="34"/>
      <c r="R8" s="34"/>
      <c r="S8" s="34"/>
    </row>
    <row r="9" spans="1:19" ht="16.5" customHeight="1">
      <c r="A9" s="34"/>
      <c r="B9" s="53" t="b">
        <f t="shared" si="0"/>
        <v>0</v>
      </c>
      <c r="C9" s="214"/>
      <c r="D9" s="216"/>
      <c r="E9" s="50"/>
      <c r="F9" s="34"/>
      <c r="G9" s="56" t="b">
        <f t="shared" si="1"/>
        <v>0</v>
      </c>
      <c r="H9" s="222"/>
      <c r="I9" s="223"/>
      <c r="J9" s="52"/>
      <c r="K9" s="34"/>
      <c r="L9" s="34"/>
      <c r="M9" s="34"/>
      <c r="N9" s="34"/>
      <c r="O9" s="34"/>
      <c r="P9" s="34"/>
      <c r="Q9" s="34"/>
      <c r="R9" s="34"/>
      <c r="S9" s="34"/>
    </row>
    <row r="10" spans="1:19" ht="16.5" customHeight="1">
      <c r="A10" s="34"/>
      <c r="B10" s="53" t="b">
        <f t="shared" si="0"/>
        <v>0</v>
      </c>
      <c r="C10" s="217"/>
      <c r="D10" s="213"/>
      <c r="E10" s="50"/>
      <c r="F10" s="34"/>
      <c r="G10" s="51"/>
      <c r="H10" s="60" t="s">
        <v>27</v>
      </c>
      <c r="I10" s="61">
        <f>SUM(I6:I9)</f>
        <v>0</v>
      </c>
      <c r="J10" s="52"/>
      <c r="K10" s="34"/>
      <c r="L10" s="34"/>
      <c r="M10" s="34"/>
      <c r="N10" s="34"/>
      <c r="O10" s="34"/>
      <c r="P10" s="34"/>
      <c r="Q10" s="34"/>
      <c r="R10" s="34"/>
      <c r="S10" s="34"/>
    </row>
    <row r="11" spans="1:19" ht="16.5" customHeight="1">
      <c r="A11" s="34"/>
      <c r="B11" s="53" t="b">
        <f t="shared" si="0"/>
        <v>0</v>
      </c>
      <c r="C11" s="212"/>
      <c r="D11" s="215"/>
      <c r="E11" s="50"/>
      <c r="F11" s="34"/>
      <c r="G11" s="51"/>
      <c r="H11" s="48"/>
      <c r="I11" s="48"/>
      <c r="J11" s="52"/>
      <c r="K11" s="34"/>
      <c r="L11" s="34"/>
      <c r="M11" s="34"/>
      <c r="N11" s="34"/>
      <c r="O11" s="34"/>
      <c r="P11" s="34"/>
      <c r="Q11" s="34"/>
      <c r="R11" s="34"/>
      <c r="S11" s="34"/>
    </row>
    <row r="12" spans="1:19" ht="16.5" customHeight="1" thickBot="1">
      <c r="A12" s="34"/>
      <c r="B12" s="53" t="b">
        <f t="shared" si="0"/>
        <v>0</v>
      </c>
      <c r="C12" s="217"/>
      <c r="D12" s="216"/>
      <c r="E12" s="50"/>
      <c r="F12" s="34"/>
      <c r="G12" s="51"/>
      <c r="H12" s="346" t="s">
        <v>26</v>
      </c>
      <c r="I12" s="340"/>
      <c r="J12" s="52"/>
      <c r="K12" s="34"/>
      <c r="L12" s="34"/>
      <c r="M12" s="34"/>
      <c r="N12" s="34"/>
      <c r="O12" s="34"/>
      <c r="P12" s="34"/>
      <c r="Q12" s="34"/>
      <c r="R12" s="34"/>
      <c r="S12" s="34"/>
    </row>
    <row r="13" spans="1:19" ht="16.5" customHeight="1">
      <c r="A13" s="34"/>
      <c r="B13" s="47"/>
      <c r="C13" s="62" t="s">
        <v>27</v>
      </c>
      <c r="D13" s="63">
        <f>SUM(D6:D12)</f>
        <v>0</v>
      </c>
      <c r="E13" s="50"/>
      <c r="F13" s="34"/>
      <c r="G13" s="56" t="b">
        <f t="shared" ref="G13:G16" si="2">AND(ISBLANK(H13),NOT(ISBLANK(I13)))</f>
        <v>0</v>
      </c>
      <c r="H13" s="220"/>
      <c r="I13" s="221"/>
      <c r="J13" s="52"/>
      <c r="K13" s="34"/>
      <c r="L13" s="34"/>
      <c r="M13" s="34"/>
      <c r="N13" s="34"/>
      <c r="O13" s="34"/>
      <c r="P13" s="34"/>
      <c r="Q13" s="34"/>
      <c r="R13" s="34"/>
      <c r="S13" s="34"/>
    </row>
    <row r="14" spans="1:19" ht="16.5" customHeight="1">
      <c r="A14" s="34"/>
      <c r="B14" s="47"/>
      <c r="C14" s="48"/>
      <c r="D14" s="34"/>
      <c r="E14" s="50"/>
      <c r="F14" s="34"/>
      <c r="G14" s="56" t="b">
        <f t="shared" si="2"/>
        <v>0</v>
      </c>
      <c r="H14" s="222"/>
      <c r="I14" s="223"/>
      <c r="J14" s="52"/>
      <c r="K14" s="34"/>
      <c r="L14" s="34"/>
      <c r="M14" s="34"/>
      <c r="N14" s="34"/>
      <c r="O14" s="34"/>
      <c r="P14" s="34"/>
      <c r="Q14" s="34"/>
      <c r="R14" s="34"/>
      <c r="S14" s="34"/>
    </row>
    <row r="15" spans="1:19" ht="16.5" customHeight="1">
      <c r="A15" s="34"/>
      <c r="B15" s="47"/>
      <c r="C15" s="48"/>
      <c r="D15" s="48"/>
      <c r="E15" s="50"/>
      <c r="F15" s="34"/>
      <c r="G15" s="56" t="b">
        <f t="shared" si="2"/>
        <v>0</v>
      </c>
      <c r="H15" s="222"/>
      <c r="I15" s="223"/>
      <c r="J15" s="52"/>
      <c r="K15" s="34"/>
      <c r="L15" s="34"/>
      <c r="M15" s="34"/>
      <c r="N15" s="34"/>
      <c r="O15" s="34"/>
      <c r="P15" s="34"/>
      <c r="Q15" s="34"/>
      <c r="R15" s="34"/>
      <c r="S15" s="34"/>
    </row>
    <row r="16" spans="1:19" ht="16.5" customHeight="1" thickBot="1">
      <c r="A16" s="34"/>
      <c r="B16" s="47"/>
      <c r="C16" s="339" t="s">
        <v>26</v>
      </c>
      <c r="D16" s="340"/>
      <c r="E16" s="50"/>
      <c r="F16" s="34"/>
      <c r="G16" s="56" t="b">
        <f t="shared" si="2"/>
        <v>0</v>
      </c>
      <c r="H16" s="222"/>
      <c r="I16" s="223"/>
      <c r="J16" s="52"/>
      <c r="K16" s="34"/>
      <c r="L16" s="34"/>
      <c r="M16" s="34"/>
      <c r="N16" s="34"/>
      <c r="O16" s="34"/>
      <c r="P16" s="34"/>
      <c r="Q16" s="34"/>
      <c r="R16" s="34"/>
      <c r="S16" s="34"/>
    </row>
    <row r="17" spans="1:19" ht="16.5" customHeight="1">
      <c r="A17" s="34"/>
      <c r="B17" s="53" t="b">
        <f t="shared" ref="B17:B20" si="3">AND(ISBLANK(C17),NOT(ISBLANK(D17)))</f>
        <v>0</v>
      </c>
      <c r="C17" s="218"/>
      <c r="D17" s="211"/>
      <c r="E17" s="50"/>
      <c r="F17" s="34"/>
      <c r="G17" s="51"/>
      <c r="H17" s="60" t="s">
        <v>27</v>
      </c>
      <c r="I17" s="61">
        <f>SUM(I13:I16)</f>
        <v>0</v>
      </c>
      <c r="J17" s="52"/>
      <c r="K17" s="34"/>
      <c r="L17" s="34"/>
      <c r="M17" s="34"/>
      <c r="N17" s="34"/>
      <c r="O17" s="34"/>
      <c r="P17" s="34"/>
      <c r="Q17" s="34"/>
      <c r="R17" s="34"/>
      <c r="S17" s="34"/>
    </row>
    <row r="18" spans="1:19" ht="16.5" customHeight="1">
      <c r="A18" s="34"/>
      <c r="B18" s="53" t="b">
        <f t="shared" si="3"/>
        <v>0</v>
      </c>
      <c r="C18" s="217"/>
      <c r="D18" s="219"/>
      <c r="E18" s="50"/>
      <c r="F18" s="34"/>
      <c r="G18" s="51"/>
      <c r="H18" s="48"/>
      <c r="I18" s="48"/>
      <c r="J18" s="52"/>
      <c r="K18" s="34"/>
      <c r="L18" s="34"/>
      <c r="M18" s="34"/>
      <c r="N18" s="34"/>
      <c r="O18" s="34"/>
      <c r="P18" s="34"/>
      <c r="Q18" s="34"/>
      <c r="R18" s="34"/>
      <c r="S18" s="34"/>
    </row>
    <row r="19" spans="1:19" ht="16.5" customHeight="1" thickBot="1">
      <c r="A19" s="34"/>
      <c r="B19" s="53" t="b">
        <f t="shared" si="3"/>
        <v>0</v>
      </c>
      <c r="C19" s="217"/>
      <c r="D19" s="219"/>
      <c r="E19" s="50"/>
      <c r="F19" s="34"/>
      <c r="G19" s="64"/>
      <c r="H19" s="65"/>
      <c r="I19" s="65"/>
      <c r="J19" s="66"/>
      <c r="K19" s="34"/>
      <c r="L19" s="34"/>
      <c r="M19" s="34"/>
      <c r="N19" s="34"/>
      <c r="O19" s="34"/>
      <c r="P19" s="34"/>
      <c r="Q19" s="34"/>
      <c r="R19" s="34"/>
      <c r="S19" s="34"/>
    </row>
    <row r="20" spans="1:19" ht="16.5" customHeight="1" thickTop="1" thickBot="1">
      <c r="A20" s="34"/>
      <c r="B20" s="53" t="b">
        <f t="shared" si="3"/>
        <v>0</v>
      </c>
      <c r="C20" s="217"/>
      <c r="D20" s="219"/>
      <c r="E20" s="50"/>
      <c r="F20" s="34"/>
      <c r="G20" s="48"/>
      <c r="H20" s="48"/>
      <c r="I20" s="48"/>
      <c r="J20" s="48"/>
      <c r="K20" s="34"/>
      <c r="L20" s="34"/>
      <c r="M20" s="34"/>
      <c r="N20" s="34"/>
      <c r="O20" s="34"/>
      <c r="P20" s="34"/>
      <c r="Q20" s="34"/>
      <c r="R20" s="34"/>
      <c r="S20" s="34"/>
    </row>
    <row r="21" spans="1:19" ht="16.5" customHeight="1" thickTop="1">
      <c r="A21" s="34"/>
      <c r="B21" s="47"/>
      <c r="C21" s="62" t="s">
        <v>27</v>
      </c>
      <c r="D21" s="63">
        <f>SUM(D17:D20)</f>
        <v>0</v>
      </c>
      <c r="E21" s="50"/>
      <c r="F21" s="34"/>
      <c r="G21" s="67"/>
      <c r="H21" s="68"/>
      <c r="I21" s="69"/>
      <c r="J21" s="70"/>
      <c r="K21" s="34"/>
      <c r="L21" s="34"/>
      <c r="M21" s="34"/>
      <c r="N21" s="34"/>
      <c r="O21" s="34"/>
      <c r="P21" s="34"/>
      <c r="Q21" s="34"/>
      <c r="R21" s="34"/>
      <c r="S21" s="34"/>
    </row>
    <row r="22" spans="1:19" ht="16.5" customHeight="1">
      <c r="A22" s="34"/>
      <c r="B22" s="47"/>
      <c r="C22" s="48"/>
      <c r="D22" s="48"/>
      <c r="E22" s="50"/>
      <c r="F22" s="34"/>
      <c r="G22" s="71"/>
      <c r="H22" s="72"/>
      <c r="I22" s="73"/>
      <c r="J22" s="74"/>
      <c r="K22" s="34"/>
      <c r="L22" s="34"/>
      <c r="M22" s="34"/>
      <c r="N22" s="34"/>
      <c r="O22" s="34"/>
      <c r="P22" s="34"/>
      <c r="Q22" s="34"/>
      <c r="R22" s="34"/>
      <c r="S22" s="34"/>
    </row>
    <row r="23" spans="1:19" ht="16.5" customHeight="1" thickBot="1">
      <c r="A23" s="34"/>
      <c r="B23" s="47"/>
      <c r="C23" s="339" t="s">
        <v>26</v>
      </c>
      <c r="D23" s="340"/>
      <c r="E23" s="50"/>
      <c r="F23" s="34"/>
      <c r="G23" s="75"/>
      <c r="H23" s="48"/>
      <c r="I23" s="49"/>
      <c r="J23" s="76"/>
      <c r="K23" s="34"/>
      <c r="L23" s="34"/>
      <c r="M23" s="34"/>
      <c r="N23" s="34"/>
      <c r="O23" s="34"/>
      <c r="P23" s="34"/>
      <c r="Q23" s="34"/>
      <c r="R23" s="34"/>
      <c r="S23" s="34"/>
    </row>
    <row r="24" spans="1:19" ht="16.5" customHeight="1" thickBot="1">
      <c r="A24" s="34"/>
      <c r="B24" s="53" t="b">
        <f t="shared" ref="B24:B27" si="4">AND(ISBLANK(C24),NOT(ISBLANK(D24)))</f>
        <v>0</v>
      </c>
      <c r="C24" s="218"/>
      <c r="D24" s="211"/>
      <c r="E24" s="50"/>
      <c r="F24" s="34"/>
      <c r="G24" s="75"/>
      <c r="H24" s="341" t="s">
        <v>26</v>
      </c>
      <c r="I24" s="340"/>
      <c r="J24" s="76"/>
      <c r="K24" s="34"/>
      <c r="L24" s="34"/>
      <c r="M24" s="34"/>
      <c r="N24" s="34"/>
      <c r="O24" s="34"/>
      <c r="P24" s="34"/>
      <c r="Q24" s="34"/>
      <c r="R24" s="34"/>
      <c r="S24" s="34"/>
    </row>
    <row r="25" spans="1:19" ht="16.5" customHeight="1">
      <c r="A25" s="34"/>
      <c r="B25" s="53" t="b">
        <f t="shared" si="4"/>
        <v>0</v>
      </c>
      <c r="C25" s="217"/>
      <c r="D25" s="219"/>
      <c r="E25" s="50"/>
      <c r="F25" s="34"/>
      <c r="G25" s="77" t="b">
        <f t="shared" ref="G25:G28" si="5">AND(ISBLANK(H25),NOT(ISBLANK(I25)))</f>
        <v>0</v>
      </c>
      <c r="H25" s="224"/>
      <c r="I25" s="225"/>
      <c r="J25" s="76"/>
      <c r="K25" s="34"/>
      <c r="L25" s="34"/>
      <c r="M25" s="34"/>
      <c r="N25" s="34"/>
      <c r="O25" s="34"/>
      <c r="P25" s="34"/>
      <c r="Q25" s="34"/>
      <c r="R25" s="34"/>
      <c r="S25" s="34"/>
    </row>
    <row r="26" spans="1:19" ht="16.5" customHeight="1">
      <c r="A26" s="34"/>
      <c r="B26" s="53" t="b">
        <f t="shared" si="4"/>
        <v>0</v>
      </c>
      <c r="C26" s="217"/>
      <c r="D26" s="219"/>
      <c r="E26" s="50"/>
      <c r="F26" s="34"/>
      <c r="G26" s="77" t="b">
        <f t="shared" si="5"/>
        <v>0</v>
      </c>
      <c r="H26" s="226"/>
      <c r="I26" s="227"/>
      <c r="J26" s="76"/>
      <c r="K26" s="34"/>
      <c r="L26" s="34"/>
      <c r="M26" s="34"/>
      <c r="N26" s="34"/>
      <c r="O26" s="34"/>
      <c r="P26" s="34"/>
      <c r="Q26" s="34"/>
      <c r="R26" s="34"/>
      <c r="S26" s="34"/>
    </row>
    <row r="27" spans="1:19" ht="16.5" customHeight="1">
      <c r="A27" s="34"/>
      <c r="B27" s="53" t="b">
        <f t="shared" si="4"/>
        <v>0</v>
      </c>
      <c r="C27" s="217"/>
      <c r="D27" s="219"/>
      <c r="E27" s="50"/>
      <c r="F27" s="34"/>
      <c r="G27" s="77" t="b">
        <f t="shared" si="5"/>
        <v>0</v>
      </c>
      <c r="H27" s="226"/>
      <c r="I27" s="227"/>
      <c r="J27" s="76"/>
      <c r="K27" s="34"/>
      <c r="L27" s="34"/>
      <c r="M27" s="34"/>
      <c r="N27" s="34"/>
      <c r="O27" s="34"/>
      <c r="P27" s="34"/>
      <c r="Q27" s="34"/>
      <c r="R27" s="34"/>
      <c r="S27" s="34"/>
    </row>
    <row r="28" spans="1:19" ht="16.5" customHeight="1">
      <c r="A28" s="34"/>
      <c r="B28" s="47"/>
      <c r="C28" s="62" t="s">
        <v>27</v>
      </c>
      <c r="D28" s="63">
        <f>SUM(D24:D27)</f>
        <v>0</v>
      </c>
      <c r="E28" s="50"/>
      <c r="F28" s="34"/>
      <c r="G28" s="77" t="b">
        <f t="shared" si="5"/>
        <v>0</v>
      </c>
      <c r="H28" s="226"/>
      <c r="I28" s="227"/>
      <c r="J28" s="76"/>
      <c r="K28" s="34"/>
      <c r="L28" s="34"/>
      <c r="M28" s="34"/>
      <c r="N28" s="34"/>
      <c r="O28" s="34"/>
      <c r="P28" s="34"/>
      <c r="Q28" s="34"/>
      <c r="R28" s="34"/>
      <c r="S28" s="34"/>
    </row>
    <row r="29" spans="1:19" ht="16.5" customHeight="1">
      <c r="A29" s="34"/>
      <c r="B29" s="47"/>
      <c r="C29" s="48"/>
      <c r="D29" s="48"/>
      <c r="E29" s="50"/>
      <c r="F29" s="34"/>
      <c r="G29" s="75"/>
      <c r="H29" s="80" t="s">
        <v>27</v>
      </c>
      <c r="I29" s="81">
        <f>SUM(I25:I28)</f>
        <v>0</v>
      </c>
      <c r="J29" s="76"/>
      <c r="K29" s="34"/>
      <c r="L29" s="34"/>
      <c r="M29" s="34"/>
      <c r="N29" s="34"/>
      <c r="O29" s="34"/>
      <c r="P29" s="34"/>
      <c r="Q29" s="34"/>
      <c r="R29" s="34"/>
      <c r="S29" s="34"/>
    </row>
    <row r="30" spans="1:19" ht="16.5" customHeight="1">
      <c r="A30" s="34"/>
      <c r="B30" s="47"/>
      <c r="C30" s="48"/>
      <c r="D30" s="48"/>
      <c r="E30" s="50"/>
      <c r="F30" s="34"/>
      <c r="G30" s="75"/>
      <c r="H30" s="48"/>
      <c r="I30" s="48"/>
      <c r="J30" s="76"/>
      <c r="K30" s="34"/>
      <c r="L30" s="34"/>
      <c r="M30" s="34"/>
      <c r="N30" s="34"/>
      <c r="O30" s="34"/>
      <c r="P30" s="34"/>
      <c r="Q30" s="34"/>
      <c r="R30" s="34"/>
      <c r="S30" s="34"/>
    </row>
    <row r="31" spans="1:19" ht="16.5" customHeight="1">
      <c r="A31" s="34"/>
      <c r="B31" s="47"/>
      <c r="C31" s="48"/>
      <c r="D31" s="48"/>
      <c r="E31" s="50"/>
      <c r="F31" s="34"/>
      <c r="G31" s="75"/>
      <c r="H31" s="80"/>
      <c r="I31" s="55"/>
      <c r="J31" s="76"/>
      <c r="K31" s="34"/>
      <c r="L31" s="34"/>
      <c r="M31" s="34"/>
      <c r="N31" s="34"/>
      <c r="O31" s="34"/>
      <c r="P31" s="34"/>
      <c r="Q31" s="34"/>
      <c r="R31" s="34"/>
      <c r="S31" s="34"/>
    </row>
    <row r="32" spans="1:19" ht="16.5" customHeight="1">
      <c r="A32" s="34"/>
      <c r="B32" s="47"/>
      <c r="C32" s="48"/>
      <c r="D32" s="48"/>
      <c r="E32" s="50"/>
      <c r="F32" s="34"/>
      <c r="G32" s="75"/>
      <c r="H32" s="80"/>
      <c r="I32" s="55"/>
      <c r="J32" s="76"/>
      <c r="K32" s="34"/>
      <c r="L32" s="34"/>
      <c r="M32" s="34"/>
      <c r="N32" s="34"/>
      <c r="O32" s="34"/>
      <c r="P32" s="34"/>
      <c r="Q32" s="34"/>
      <c r="R32" s="34"/>
      <c r="S32" s="34"/>
    </row>
    <row r="33" spans="1:19" ht="16.5" customHeight="1">
      <c r="A33" s="34"/>
      <c r="B33" s="47"/>
      <c r="E33" s="50"/>
      <c r="F33" s="34"/>
      <c r="G33" s="75"/>
      <c r="H33" s="48"/>
      <c r="I33" s="48"/>
      <c r="J33" s="76"/>
      <c r="K33" s="34"/>
      <c r="L33" s="48"/>
      <c r="M33" s="48"/>
      <c r="N33" s="48"/>
      <c r="O33" s="48"/>
      <c r="P33" s="34"/>
      <c r="Q33" s="34"/>
      <c r="R33" s="34"/>
      <c r="S33" s="34"/>
    </row>
    <row r="34" spans="1:19" ht="16.5" customHeight="1">
      <c r="A34" s="34"/>
      <c r="B34" s="47"/>
      <c r="C34" s="82" t="s">
        <v>28</v>
      </c>
      <c r="D34" s="83">
        <f>D13+D21+D28</f>
        <v>0</v>
      </c>
      <c r="E34" s="50"/>
      <c r="F34" s="34"/>
      <c r="G34" s="75"/>
      <c r="H34" s="84" t="s">
        <v>29</v>
      </c>
      <c r="I34" s="85">
        <f>I10+I17+I29+I31+I32</f>
        <v>0</v>
      </c>
      <c r="J34" s="76"/>
      <c r="K34" s="34"/>
      <c r="R34" s="34"/>
      <c r="S34" s="34"/>
    </row>
    <row r="35" spans="1:19" ht="16.5" customHeight="1">
      <c r="A35" s="34"/>
      <c r="B35" s="86"/>
      <c r="C35" s="87"/>
      <c r="D35" s="88"/>
      <c r="E35" s="89"/>
      <c r="F35" s="34"/>
      <c r="G35" s="90"/>
      <c r="H35" s="91" t="s">
        <v>30</v>
      </c>
      <c r="I35" s="92"/>
      <c r="J35" s="93"/>
      <c r="K35" s="34"/>
      <c r="L35" s="342" t="str">
        <f>IF(D36=I36, "Great job! Your accounting equation is balanced!","Oops...you're out-of-Balance!")</f>
        <v>Great job! Your accounting equation is balanced!</v>
      </c>
      <c r="M35" s="326"/>
      <c r="N35" s="326"/>
      <c r="O35" s="326"/>
      <c r="P35" s="326"/>
      <c r="Q35" s="326"/>
      <c r="R35" s="34"/>
      <c r="S35" s="34"/>
    </row>
    <row r="36" spans="1:19" ht="26.25" customHeight="1">
      <c r="A36" s="34"/>
      <c r="B36" s="48"/>
      <c r="C36" s="48"/>
      <c r="D36" s="94">
        <f>D13+D21+D28</f>
        <v>0</v>
      </c>
      <c r="E36" s="95"/>
      <c r="F36" s="95"/>
      <c r="G36" s="95"/>
      <c r="H36" s="95"/>
      <c r="I36" s="94">
        <f>I10+I17+I29+I32+I31</f>
        <v>0</v>
      </c>
      <c r="J36" s="34"/>
      <c r="K36" s="34"/>
      <c r="L36" s="48"/>
      <c r="M36" s="34"/>
      <c r="N36" s="34"/>
      <c r="O36" s="48"/>
      <c r="P36" s="34"/>
      <c r="Q36" s="34"/>
      <c r="R36" s="34"/>
      <c r="S36" s="34"/>
    </row>
    <row r="37" spans="1:19" ht="15.75" customHeight="1">
      <c r="A37" s="34"/>
      <c r="B37" s="48"/>
      <c r="C37" s="48"/>
      <c r="D37" s="48"/>
      <c r="E37" s="48"/>
      <c r="F37" s="34"/>
      <c r="G37" s="34"/>
      <c r="H37" s="34"/>
      <c r="I37" s="34"/>
      <c r="J37" s="34"/>
      <c r="K37" s="34"/>
      <c r="L37" s="48"/>
      <c r="M37" s="34"/>
      <c r="N37" s="34"/>
      <c r="O37" s="48"/>
      <c r="P37" s="34"/>
      <c r="Q37" s="34"/>
      <c r="R37" s="34"/>
      <c r="S37" s="34"/>
    </row>
    <row r="38" spans="1:19" ht="15.75" customHeight="1">
      <c r="A38" s="34"/>
      <c r="B38" s="48"/>
      <c r="C38" s="48"/>
      <c r="D38" s="48"/>
      <c r="E38" s="48"/>
      <c r="F38" s="34"/>
      <c r="G38" s="34"/>
      <c r="H38" s="34"/>
      <c r="I38" s="34"/>
      <c r="J38" s="34"/>
      <c r="K38" s="34"/>
      <c r="L38" s="48"/>
      <c r="M38" s="34"/>
      <c r="N38" s="34"/>
      <c r="O38" s="48"/>
      <c r="P38" s="34"/>
      <c r="Q38" s="34"/>
      <c r="R38" s="34"/>
      <c r="S38" s="34"/>
    </row>
    <row r="39" spans="1:19" ht="15.75" customHeight="1">
      <c r="A39" s="34"/>
      <c r="B39" s="48"/>
      <c r="C39" s="48"/>
      <c r="D39" s="48"/>
      <c r="E39" s="48"/>
      <c r="F39" s="34"/>
      <c r="G39" s="34"/>
      <c r="H39" s="34"/>
      <c r="I39" s="34"/>
      <c r="J39" s="34"/>
      <c r="K39" s="34"/>
      <c r="L39" s="34"/>
      <c r="M39" s="34"/>
      <c r="N39" s="34"/>
      <c r="O39" s="34"/>
      <c r="P39" s="34"/>
      <c r="Q39" s="34"/>
      <c r="R39" s="34"/>
      <c r="S39" s="34"/>
    </row>
    <row r="40" spans="1:19" ht="15.75" customHeight="1">
      <c r="A40" s="34"/>
      <c r="B40" s="48"/>
      <c r="C40" s="48"/>
      <c r="D40" s="48"/>
      <c r="E40" s="48"/>
      <c r="F40" s="34"/>
      <c r="G40" s="34"/>
      <c r="H40" s="34"/>
      <c r="I40" s="34"/>
      <c r="J40" s="34"/>
      <c r="K40" s="34"/>
      <c r="L40" s="34"/>
      <c r="M40" s="34"/>
      <c r="N40" s="34"/>
      <c r="O40" s="34"/>
      <c r="P40" s="34"/>
      <c r="Q40" s="34"/>
      <c r="R40" s="34"/>
      <c r="S40" s="34"/>
    </row>
    <row r="41" spans="1:19" ht="15.75" customHeight="1"/>
    <row r="42" spans="1:19" ht="15.75" customHeight="1"/>
    <row r="43" spans="1:19" ht="15.75" customHeight="1"/>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H44WkKdSauN9HYHCdlSsrVlddpXzTMlyezIm1kEoB6D63+RRMmGGiAVITJZPOO3UXcSWl/Nm0Yo0ZiO7r0e1gQ==" saltValue="+jUmzRjd/36fW6he5hCOyw==" spinCount="100000" sheet="1" objects="1" scenarios="1"/>
  <mergeCells count="8">
    <mergeCell ref="C23:D23"/>
    <mergeCell ref="H24:I24"/>
    <mergeCell ref="L35:Q35"/>
    <mergeCell ref="B2:E2"/>
    <mergeCell ref="C5:D5"/>
    <mergeCell ref="H5:I5"/>
    <mergeCell ref="H12:I12"/>
    <mergeCell ref="C16:D16"/>
  </mergeCells>
  <conditionalFormatting sqref="C5:D5 H5 H12 C16 C23 H24">
    <cfRule type="containsText" dxfId="200" priority="1" operator="containsText" text="Account Name Goes Here">
      <formula>NOT(ISERROR(SEARCH(("Account Name Goes Here"),(C5))))</formula>
    </cfRule>
  </conditionalFormatting>
  <conditionalFormatting sqref="L35:Q35">
    <cfRule type="containsText" dxfId="199" priority="2" operator="containsText" text="Great Job">
      <formula>NOT(ISERROR(SEARCH(("Great Job"),(L35))))</formula>
    </cfRule>
  </conditionalFormatting>
  <conditionalFormatting sqref="D34">
    <cfRule type="cellIs" dxfId="198" priority="3" operator="equal">
      <formula>79000</formula>
    </cfRule>
  </conditionalFormatting>
  <conditionalFormatting sqref="I34">
    <cfRule type="cellIs" dxfId="197" priority="4" operator="equal">
      <formula>79000</formula>
    </cfRule>
  </conditionalFormatting>
  <conditionalFormatting sqref="B6:B12 G6:G9 G13:G16 B17:B20 B24:B27 G25:G28">
    <cfRule type="expression" dxfId="196" priority="5">
      <formula>B6="TRUE"</formula>
    </cfRule>
  </conditionalFormatting>
  <conditionalFormatting sqref="C9">
    <cfRule type="expression" dxfId="195" priority="6">
      <formula>B9=TRUE</formula>
    </cfRule>
  </conditionalFormatting>
  <conditionalFormatting sqref="D10">
    <cfRule type="expression" dxfId="194" priority="7">
      <formula>ISBLANK(C10)</formula>
    </cfRule>
  </conditionalFormatting>
  <conditionalFormatting sqref="D6:D12 I6:I9 I13:I16 D17:D20 D24:D27 I25:I28">
    <cfRule type="expression" dxfId="193" priority="8">
      <formula>ISBLANK(C6)</formula>
    </cfRule>
  </conditionalFormatting>
  <conditionalFormatting sqref="C6:C12 C17:C20 C24:C27">
    <cfRule type="expression" dxfId="192" priority="9">
      <formula>B17=TRUE</formula>
    </cfRule>
  </conditionalFormatting>
  <conditionalFormatting sqref="H6:H9 H13:H16">
    <cfRule type="expression" dxfId="191" priority="10">
      <formula>G6=TRUE</formula>
    </cfRule>
  </conditionalFormatting>
  <conditionalFormatting sqref="H25:H28">
    <cfRule type="expression" dxfId="190" priority="11">
      <formula>G25=TRUE</formula>
    </cfRule>
  </conditionalFormatting>
  <dataValidations count="4">
    <dataValidation type="list" allowBlank="1" sqref="H6:H9 H13:H16 H25:H28" xr:uid="{00000000-0002-0000-0500-000000000000}">
      <formula1>"1,2,3,4,5,6,7"</formula1>
    </dataValidation>
    <dataValidation type="list" allowBlank="1" showErrorMessage="1" sqref="C6:C12" xr:uid="{00000000-0002-0000-0500-000001000000}">
      <formula1>"1,2,3,4,5,6,7"</formula1>
    </dataValidation>
    <dataValidation type="whole" allowBlank="1" showDropDown="1" showErrorMessage="1" sqref="I6:I9 D6:D12 I13:I16 D17:D20 D24:D27 I25:I28" xr:uid="{00000000-0002-0000-0500-000002000000}">
      <formula1>-1000000</formula1>
      <formula2>1000000</formula2>
    </dataValidation>
    <dataValidation type="list" allowBlank="1" showInputMessage="1" showErrorMessage="1" prompt="The entry # goes here" sqref="C17:C20 C24:C27" xr:uid="{1799507E-5BC0-4098-8E10-D968570D3818}">
      <formula1>"1,2,3,4,5,6,7"</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529E36"/>
  </sheetPr>
  <dimension ref="A1:S1000"/>
  <sheetViews>
    <sheetView showGridLines="0" workbookViewId="0">
      <selection activeCell="D9" sqref="D9"/>
    </sheetView>
  </sheetViews>
  <sheetFormatPr baseColWidth="10" defaultColWidth="11.1640625" defaultRowHeight="15" customHeight="1"/>
  <cols>
    <col min="1" max="1" width="3.5" customWidth="1"/>
    <col min="2" max="2" width="4.6640625" customWidth="1"/>
    <col min="3" max="3" width="7.5" customWidth="1"/>
    <col min="4" max="4" width="21.5" customWidth="1"/>
    <col min="5" max="5" width="4.6640625" customWidth="1"/>
    <col min="6" max="6" width="4.83203125" customWidth="1"/>
    <col min="7" max="7" width="5" bestFit="1" customWidth="1"/>
    <col min="8" max="8" width="9.1640625" bestFit="1" customWidth="1"/>
    <col min="9" max="9" width="21.5" customWidth="1"/>
    <col min="10" max="10" width="4.6640625" customWidth="1"/>
    <col min="11" max="11" width="5.5" customWidth="1"/>
    <col min="12" max="12" width="4.6640625" customWidth="1"/>
    <col min="13" max="13" width="7.5" customWidth="1"/>
    <col min="14" max="14" width="21.5" customWidth="1"/>
    <col min="15" max="15" width="4.6640625" customWidth="1"/>
    <col min="16" max="16" width="7.5" customWidth="1"/>
    <col min="17" max="17" width="21.5" customWidth="1"/>
    <col min="18" max="19" width="3.6640625" customWidth="1"/>
  </cols>
  <sheetData>
    <row r="1" spans="1:19" ht="16.5" customHeight="1">
      <c r="A1" s="34"/>
      <c r="B1" s="34"/>
      <c r="C1" s="34"/>
      <c r="D1" s="34"/>
      <c r="E1" s="34"/>
      <c r="F1" s="34"/>
      <c r="G1" s="34"/>
      <c r="H1" s="34"/>
      <c r="I1" s="34"/>
      <c r="J1" s="34"/>
      <c r="K1" s="34"/>
      <c r="L1" s="34"/>
      <c r="M1" s="34"/>
      <c r="N1" s="34"/>
      <c r="O1" s="34"/>
      <c r="P1" s="34"/>
      <c r="Q1" s="34"/>
      <c r="R1" s="34"/>
      <c r="S1" s="34"/>
    </row>
    <row r="2" spans="1:19" ht="16.5" customHeight="1">
      <c r="A2" s="34"/>
      <c r="B2" s="96"/>
      <c r="C2" s="97"/>
      <c r="D2" s="98"/>
      <c r="E2" s="99"/>
      <c r="F2" s="34"/>
      <c r="G2" s="35"/>
      <c r="H2" s="36"/>
      <c r="I2" s="37"/>
      <c r="J2" s="38"/>
      <c r="K2" s="34"/>
      <c r="L2" s="100"/>
      <c r="M2" s="101"/>
      <c r="N2" s="102"/>
      <c r="O2" s="102"/>
      <c r="P2" s="102"/>
      <c r="Q2" s="102"/>
      <c r="R2" s="103"/>
      <c r="S2" s="34"/>
    </row>
    <row r="3" spans="1:19" ht="16.5" customHeight="1">
      <c r="A3" s="34"/>
      <c r="B3" s="39"/>
      <c r="C3" s="40"/>
      <c r="D3" s="41"/>
      <c r="E3" s="42"/>
      <c r="F3" s="34"/>
      <c r="G3" s="43"/>
      <c r="H3" s="44"/>
      <c r="I3" s="45"/>
      <c r="J3" s="46"/>
      <c r="K3" s="34"/>
      <c r="L3" s="104"/>
      <c r="M3" s="105"/>
      <c r="N3" s="106"/>
      <c r="O3" s="105"/>
      <c r="P3" s="105"/>
      <c r="Q3" s="105"/>
      <c r="R3" s="107"/>
      <c r="S3" s="34"/>
    </row>
    <row r="4" spans="1:19" ht="16.5" customHeight="1">
      <c r="A4" s="34"/>
      <c r="B4" s="47"/>
      <c r="C4" s="48"/>
      <c r="D4" s="49"/>
      <c r="E4" s="50"/>
      <c r="F4" s="34"/>
      <c r="G4" s="51"/>
      <c r="H4" s="48"/>
      <c r="I4" s="49"/>
      <c r="J4" s="52"/>
      <c r="K4" s="34"/>
      <c r="L4" s="108"/>
      <c r="M4" s="48"/>
      <c r="N4" s="49"/>
      <c r="O4" s="48"/>
      <c r="P4" s="48"/>
      <c r="Q4" s="48"/>
      <c r="R4" s="109"/>
      <c r="S4" s="34"/>
    </row>
    <row r="5" spans="1:19" ht="16.5" customHeight="1" thickBot="1">
      <c r="A5" s="34"/>
      <c r="B5" s="47"/>
      <c r="C5" s="347" t="s">
        <v>31</v>
      </c>
      <c r="D5" s="348"/>
      <c r="E5" s="50"/>
      <c r="F5" s="34"/>
      <c r="G5" s="51"/>
      <c r="H5" s="349" t="s">
        <v>32</v>
      </c>
      <c r="I5" s="348"/>
      <c r="J5" s="52"/>
      <c r="K5" s="34"/>
      <c r="L5" s="108"/>
      <c r="M5" s="350" t="s">
        <v>26</v>
      </c>
      <c r="N5" s="351"/>
      <c r="O5" s="48"/>
      <c r="P5" s="350" t="s">
        <v>26</v>
      </c>
      <c r="Q5" s="351"/>
      <c r="R5" s="109"/>
      <c r="S5" s="34"/>
    </row>
    <row r="6" spans="1:19" ht="16.5" customHeight="1">
      <c r="A6" s="34"/>
      <c r="B6" s="53" t="b">
        <f t="shared" ref="B6:B12" si="0">AND(ISBLANK(C6),NOT(ISBLANK(D6)))</f>
        <v>0</v>
      </c>
      <c r="C6" s="180">
        <v>1</v>
      </c>
      <c r="D6" s="55">
        <v>50000</v>
      </c>
      <c r="E6" s="50"/>
      <c r="F6" s="34"/>
      <c r="G6" s="56" t="b">
        <f t="shared" ref="G6:G9" si="1">AND(ISBLANK(H6),NOT(ISBLANK(I6)))</f>
        <v>0</v>
      </c>
      <c r="H6" s="184">
        <v>3</v>
      </c>
      <c r="I6" s="57">
        <v>29000</v>
      </c>
      <c r="J6" s="52"/>
      <c r="K6" s="34"/>
      <c r="L6" s="110" t="b">
        <f t="shared" ref="L6:L9" si="2">AND(ISBLANK(M6),NOT(ISBLANK(N6)))</f>
        <v>0</v>
      </c>
      <c r="M6" s="224"/>
      <c r="N6" s="233"/>
      <c r="O6" s="111" t="b">
        <f t="shared" ref="O6:O9" si="3">AND(ISBLANK(P6),NOT(ISBLANK(Q6)))</f>
        <v>0</v>
      </c>
      <c r="P6" s="224"/>
      <c r="Q6" s="225"/>
      <c r="R6" s="109"/>
      <c r="S6" s="34"/>
    </row>
    <row r="7" spans="1:19" ht="16.5" customHeight="1">
      <c r="A7" s="34"/>
      <c r="B7" s="53" t="b">
        <f t="shared" si="0"/>
        <v>0</v>
      </c>
      <c r="C7" s="181">
        <v>2</v>
      </c>
      <c r="D7" s="179">
        <v>-22000</v>
      </c>
      <c r="E7" s="50"/>
      <c r="F7" s="34"/>
      <c r="G7" s="56" t="b">
        <f t="shared" si="1"/>
        <v>0</v>
      </c>
      <c r="H7" s="231"/>
      <c r="I7" s="232"/>
      <c r="J7" s="52"/>
      <c r="K7" s="34"/>
      <c r="L7" s="110" t="b">
        <f t="shared" si="2"/>
        <v>0</v>
      </c>
      <c r="M7" s="226"/>
      <c r="N7" s="227"/>
      <c r="O7" s="111" t="b">
        <f t="shared" si="3"/>
        <v>0</v>
      </c>
      <c r="P7" s="226"/>
      <c r="Q7" s="227"/>
      <c r="R7" s="109"/>
      <c r="S7" s="34"/>
    </row>
    <row r="8" spans="1:19" ht="16.5" customHeight="1">
      <c r="A8" s="34"/>
      <c r="B8" s="53" t="b">
        <f t="shared" si="0"/>
        <v>0</v>
      </c>
      <c r="C8" s="181">
        <v>3</v>
      </c>
      <c r="D8" s="209">
        <v>-1000</v>
      </c>
      <c r="E8" s="50"/>
      <c r="F8" s="34"/>
      <c r="G8" s="56" t="b">
        <f t="shared" si="1"/>
        <v>0</v>
      </c>
      <c r="H8" s="222"/>
      <c r="I8" s="223"/>
      <c r="J8" s="52"/>
      <c r="K8" s="34"/>
      <c r="L8" s="110" t="b">
        <f t="shared" si="2"/>
        <v>0</v>
      </c>
      <c r="M8" s="226"/>
      <c r="N8" s="227"/>
      <c r="O8" s="111" t="b">
        <f t="shared" si="3"/>
        <v>0</v>
      </c>
      <c r="P8" s="226"/>
      <c r="Q8" s="227"/>
      <c r="R8" s="109"/>
      <c r="S8" s="34"/>
    </row>
    <row r="9" spans="1:19" ht="16.5" customHeight="1">
      <c r="A9" s="34"/>
      <c r="B9" s="53" t="b">
        <f t="shared" si="0"/>
        <v>0</v>
      </c>
      <c r="C9" s="228"/>
      <c r="D9" s="229"/>
      <c r="E9" s="50"/>
      <c r="F9" s="34"/>
      <c r="G9" s="56" t="b">
        <f t="shared" si="1"/>
        <v>0</v>
      </c>
      <c r="H9" s="222"/>
      <c r="I9" s="223"/>
      <c r="J9" s="52"/>
      <c r="K9" s="34"/>
      <c r="L9" s="110" t="b">
        <f t="shared" si="2"/>
        <v>0</v>
      </c>
      <c r="M9" s="226"/>
      <c r="N9" s="227"/>
      <c r="O9" s="111" t="b">
        <f t="shared" si="3"/>
        <v>0</v>
      </c>
      <c r="P9" s="226"/>
      <c r="Q9" s="227"/>
      <c r="R9" s="109"/>
      <c r="S9" s="34"/>
    </row>
    <row r="10" spans="1:19" ht="16.5" customHeight="1">
      <c r="A10" s="34"/>
      <c r="B10" s="53" t="b">
        <f t="shared" si="0"/>
        <v>0</v>
      </c>
      <c r="C10" s="217"/>
      <c r="D10" s="219"/>
      <c r="E10" s="50"/>
      <c r="F10" s="34"/>
      <c r="G10" s="51"/>
      <c r="H10" s="60" t="s">
        <v>27</v>
      </c>
      <c r="I10" s="61">
        <f>SUM(I6:I9)</f>
        <v>29000</v>
      </c>
      <c r="J10" s="52"/>
      <c r="K10" s="34"/>
      <c r="L10" s="108"/>
      <c r="M10" s="80" t="s">
        <v>27</v>
      </c>
      <c r="N10" s="81">
        <f>SUM(N6:N9)</f>
        <v>0</v>
      </c>
      <c r="O10" s="48"/>
      <c r="P10" s="80" t="s">
        <v>27</v>
      </c>
      <c r="Q10" s="81">
        <f>SUM(Q6:Q9)</f>
        <v>0</v>
      </c>
      <c r="R10" s="109"/>
      <c r="S10" s="34"/>
    </row>
    <row r="11" spans="1:19" ht="16.5" customHeight="1">
      <c r="A11" s="34"/>
      <c r="B11" s="53" t="b">
        <f t="shared" si="0"/>
        <v>0</v>
      </c>
      <c r="C11" s="217"/>
      <c r="D11" s="219"/>
      <c r="E11" s="50"/>
      <c r="F11" s="34"/>
      <c r="G11" s="51"/>
      <c r="H11" s="48"/>
      <c r="I11" s="48"/>
      <c r="J11" s="52"/>
      <c r="K11" s="34"/>
      <c r="L11" s="108"/>
      <c r="M11" s="48"/>
      <c r="N11" s="48"/>
      <c r="O11" s="48"/>
      <c r="P11" s="48"/>
      <c r="Q11" s="48"/>
      <c r="R11" s="109"/>
      <c r="S11" s="34"/>
    </row>
    <row r="12" spans="1:19" ht="16.5" customHeight="1" thickBot="1">
      <c r="A12" s="34"/>
      <c r="B12" s="53" t="b">
        <f t="shared" si="0"/>
        <v>0</v>
      </c>
      <c r="C12" s="217"/>
      <c r="D12" s="219"/>
      <c r="E12" s="50"/>
      <c r="F12" s="34"/>
      <c r="G12" s="51"/>
      <c r="H12" s="352" t="s">
        <v>26</v>
      </c>
      <c r="I12" s="340"/>
      <c r="J12" s="52"/>
      <c r="K12" s="34"/>
      <c r="L12" s="112"/>
      <c r="M12" s="113"/>
      <c r="N12" s="114"/>
      <c r="O12" s="115"/>
      <c r="P12" s="72"/>
      <c r="Q12" s="72"/>
      <c r="R12" s="107"/>
      <c r="S12" s="34"/>
    </row>
    <row r="13" spans="1:19" ht="16.5" customHeight="1">
      <c r="A13" s="34"/>
      <c r="B13" s="47"/>
      <c r="C13" s="62" t="s">
        <v>27</v>
      </c>
      <c r="D13" s="63">
        <f>SUM(D6:D12)</f>
        <v>27000</v>
      </c>
      <c r="E13" s="50"/>
      <c r="F13" s="34"/>
      <c r="G13" s="56" t="b">
        <f t="shared" ref="G13:G16" si="4">AND(ISBLANK(H13),NOT(ISBLANK(I13)))</f>
        <v>0</v>
      </c>
      <c r="H13" s="230"/>
      <c r="I13" s="221"/>
      <c r="J13" s="52"/>
      <c r="K13" s="34"/>
      <c r="L13" s="116"/>
      <c r="M13" s="72"/>
      <c r="N13" s="72"/>
      <c r="O13" s="72"/>
      <c r="P13" s="72"/>
      <c r="Q13" s="72"/>
      <c r="R13" s="107"/>
      <c r="S13" s="34"/>
    </row>
    <row r="14" spans="1:19" ht="16.5" customHeight="1">
      <c r="A14" s="34"/>
      <c r="B14" s="47"/>
      <c r="C14" s="48"/>
      <c r="D14" s="34"/>
      <c r="E14" s="50"/>
      <c r="F14" s="34"/>
      <c r="G14" s="56" t="b">
        <f t="shared" si="4"/>
        <v>0</v>
      </c>
      <c r="H14" s="222"/>
      <c r="I14" s="223"/>
      <c r="J14" s="52"/>
      <c r="K14" s="34"/>
      <c r="L14" s="108"/>
      <c r="M14" s="48"/>
      <c r="N14" s="48"/>
      <c r="O14" s="48"/>
      <c r="P14" s="48"/>
      <c r="Q14" s="48"/>
      <c r="R14" s="109"/>
      <c r="S14" s="34"/>
    </row>
    <row r="15" spans="1:19" ht="16.5" customHeight="1" thickBot="1">
      <c r="A15" s="34"/>
      <c r="B15" s="47"/>
      <c r="C15" s="48"/>
      <c r="D15" s="48"/>
      <c r="E15" s="50"/>
      <c r="F15" s="34"/>
      <c r="G15" s="56" t="b">
        <f t="shared" si="4"/>
        <v>0</v>
      </c>
      <c r="H15" s="222"/>
      <c r="I15" s="223"/>
      <c r="J15" s="52"/>
      <c r="K15" s="34"/>
      <c r="L15" s="108"/>
      <c r="M15" s="350" t="s">
        <v>26</v>
      </c>
      <c r="N15" s="351"/>
      <c r="O15" s="48"/>
      <c r="P15" s="350" t="s">
        <v>26</v>
      </c>
      <c r="Q15" s="351"/>
      <c r="R15" s="109"/>
      <c r="S15" s="34"/>
    </row>
    <row r="16" spans="1:19" ht="16.5" customHeight="1" thickBot="1">
      <c r="A16" s="34"/>
      <c r="B16" s="47"/>
      <c r="C16" s="347" t="s">
        <v>33</v>
      </c>
      <c r="D16" s="348"/>
      <c r="E16" s="50"/>
      <c r="F16" s="34"/>
      <c r="G16" s="56" t="b">
        <f t="shared" si="4"/>
        <v>0</v>
      </c>
      <c r="H16" s="222"/>
      <c r="I16" s="223"/>
      <c r="J16" s="52"/>
      <c r="K16" s="34"/>
      <c r="L16" s="110" t="b">
        <f t="shared" ref="L16:L19" si="5">AND(ISBLANK(M16),NOT(ISBLANK(N16)))</f>
        <v>0</v>
      </c>
      <c r="M16" s="224"/>
      <c r="N16" s="225"/>
      <c r="O16" s="111" t="b">
        <f t="shared" ref="O16:O19" si="6">AND(ISBLANK(P16),NOT(ISBLANK(Q16)))</f>
        <v>0</v>
      </c>
      <c r="P16" s="224"/>
      <c r="Q16" s="225"/>
      <c r="R16" s="109"/>
      <c r="S16" s="34"/>
    </row>
    <row r="17" spans="1:19" ht="16.5" customHeight="1">
      <c r="A17" s="34"/>
      <c r="B17" s="53" t="b">
        <f t="shared" ref="B17:B20" si="7">AND(ISBLANK(C17),NOT(ISBLANK(D17)))</f>
        <v>0</v>
      </c>
      <c r="C17" s="182">
        <v>2</v>
      </c>
      <c r="D17" s="55">
        <v>22000</v>
      </c>
      <c r="E17" s="50"/>
      <c r="F17" s="34"/>
      <c r="G17" s="51"/>
      <c r="H17" s="60" t="s">
        <v>27</v>
      </c>
      <c r="I17" s="61">
        <f>SUM(I13:I16)</f>
        <v>0</v>
      </c>
      <c r="J17" s="52"/>
      <c r="K17" s="34"/>
      <c r="L17" s="110" t="b">
        <f t="shared" si="5"/>
        <v>0</v>
      </c>
      <c r="M17" s="226"/>
      <c r="N17" s="227"/>
      <c r="O17" s="111" t="b">
        <f t="shared" si="6"/>
        <v>0</v>
      </c>
      <c r="P17" s="226"/>
      <c r="Q17" s="227"/>
      <c r="R17" s="109"/>
      <c r="S17" s="34"/>
    </row>
    <row r="18" spans="1:19" ht="16.5" customHeight="1">
      <c r="A18" s="34"/>
      <c r="B18" s="53" t="b">
        <f t="shared" si="7"/>
        <v>0</v>
      </c>
      <c r="C18" s="228"/>
      <c r="D18" s="229"/>
      <c r="E18" s="50"/>
      <c r="F18" s="34"/>
      <c r="G18" s="51"/>
      <c r="H18" s="48"/>
      <c r="I18" s="48"/>
      <c r="J18" s="52"/>
      <c r="K18" s="34"/>
      <c r="L18" s="110" t="b">
        <f t="shared" si="5"/>
        <v>0</v>
      </c>
      <c r="M18" s="226"/>
      <c r="N18" s="234"/>
      <c r="O18" s="111" t="b">
        <f t="shared" si="6"/>
        <v>0</v>
      </c>
      <c r="P18" s="226"/>
      <c r="Q18" s="227"/>
      <c r="R18" s="109"/>
      <c r="S18" s="34"/>
    </row>
    <row r="19" spans="1:19" ht="16.5" customHeight="1" thickBot="1">
      <c r="A19" s="34"/>
      <c r="B19" s="53" t="b">
        <f t="shared" si="7"/>
        <v>0</v>
      </c>
      <c r="C19" s="217"/>
      <c r="D19" s="219"/>
      <c r="E19" s="50"/>
      <c r="F19" s="34"/>
      <c r="G19" s="64"/>
      <c r="H19" s="65"/>
      <c r="I19" s="65"/>
      <c r="J19" s="66"/>
      <c r="K19" s="34"/>
      <c r="L19" s="110" t="b">
        <f t="shared" si="5"/>
        <v>0</v>
      </c>
      <c r="M19" s="226"/>
      <c r="N19" s="235"/>
      <c r="O19" s="111" t="b">
        <f t="shared" si="6"/>
        <v>0</v>
      </c>
      <c r="P19" s="226"/>
      <c r="Q19" s="227"/>
      <c r="R19" s="109"/>
      <c r="S19" s="34"/>
    </row>
    <row r="20" spans="1:19" ht="16.5" customHeight="1" thickTop="1" thickBot="1">
      <c r="A20" s="34"/>
      <c r="B20" s="53" t="b">
        <f t="shared" si="7"/>
        <v>0</v>
      </c>
      <c r="C20" s="217"/>
      <c r="D20" s="219"/>
      <c r="E20" s="50"/>
      <c r="F20" s="34"/>
      <c r="G20" s="48"/>
      <c r="H20" s="48"/>
      <c r="I20" s="48"/>
      <c r="J20" s="48"/>
      <c r="K20" s="34"/>
      <c r="L20" s="108"/>
      <c r="M20" s="80" t="s">
        <v>27</v>
      </c>
      <c r="N20" s="81">
        <f>SUM(N16:N19)</f>
        <v>0</v>
      </c>
      <c r="O20" s="48"/>
      <c r="P20" s="80" t="s">
        <v>27</v>
      </c>
      <c r="Q20" s="81">
        <f>SUM(Q16:Q19)</f>
        <v>0</v>
      </c>
      <c r="R20" s="109"/>
      <c r="S20" s="34"/>
    </row>
    <row r="21" spans="1:19" ht="16.5" customHeight="1" thickTop="1">
      <c r="A21" s="34"/>
      <c r="B21" s="47"/>
      <c r="C21" s="62" t="s">
        <v>27</v>
      </c>
      <c r="D21" s="63">
        <f>SUM(D17:D20)</f>
        <v>22000</v>
      </c>
      <c r="E21" s="50"/>
      <c r="F21" s="34"/>
      <c r="G21" s="67"/>
      <c r="H21" s="68"/>
      <c r="I21" s="69"/>
      <c r="J21" s="70"/>
      <c r="K21" s="34"/>
      <c r="L21" s="108"/>
      <c r="M21" s="48"/>
      <c r="N21" s="48"/>
      <c r="O21" s="48"/>
      <c r="P21" s="48"/>
      <c r="Q21" s="48"/>
      <c r="R21" s="109"/>
      <c r="S21" s="34"/>
    </row>
    <row r="22" spans="1:19" ht="16.5" customHeight="1" thickBot="1">
      <c r="A22" s="34"/>
      <c r="B22" s="47"/>
      <c r="C22" s="48"/>
      <c r="D22" s="48"/>
      <c r="E22" s="50"/>
      <c r="F22" s="34"/>
      <c r="G22" s="71"/>
      <c r="H22" s="72"/>
      <c r="I22" s="73"/>
      <c r="J22" s="74"/>
      <c r="K22" s="34"/>
      <c r="L22" s="108"/>
      <c r="M22" s="350" t="s">
        <v>26</v>
      </c>
      <c r="N22" s="351"/>
      <c r="O22" s="48"/>
      <c r="P22" s="350" t="s">
        <v>26</v>
      </c>
      <c r="Q22" s="351"/>
      <c r="R22" s="109"/>
      <c r="S22" s="34"/>
    </row>
    <row r="23" spans="1:19" ht="16.5" customHeight="1" thickBot="1">
      <c r="A23" s="34"/>
      <c r="B23" s="47"/>
      <c r="C23" s="347" t="s">
        <v>34</v>
      </c>
      <c r="D23" s="348"/>
      <c r="E23" s="50"/>
      <c r="F23" s="34"/>
      <c r="G23" s="75"/>
      <c r="H23" s="48"/>
      <c r="I23" s="49"/>
      <c r="J23" s="76"/>
      <c r="K23" s="34"/>
      <c r="L23" s="110" t="b">
        <f t="shared" ref="L23:L26" si="8">AND(ISBLANK(M23),NOT(ISBLANK(N23)))</f>
        <v>0</v>
      </c>
      <c r="M23" s="224"/>
      <c r="N23" s="225"/>
      <c r="O23" s="111" t="b">
        <f t="shared" ref="O23:O26" si="9">AND(ISBLANK(P23),NOT(ISBLANK(Q23)))</f>
        <v>0</v>
      </c>
      <c r="P23" s="224"/>
      <c r="Q23" s="225"/>
      <c r="R23" s="109"/>
      <c r="S23" s="34"/>
    </row>
    <row r="24" spans="1:19" ht="16.5" customHeight="1" thickBot="1">
      <c r="A24" s="34"/>
      <c r="B24" s="53" t="b">
        <f t="shared" ref="B24:B27" si="10">AND(ISBLANK(C24),NOT(ISBLANK(D24)))</f>
        <v>0</v>
      </c>
      <c r="C24" s="182">
        <v>3</v>
      </c>
      <c r="D24" s="55">
        <v>30000</v>
      </c>
      <c r="E24" s="50"/>
      <c r="F24" s="34"/>
      <c r="G24" s="75"/>
      <c r="H24" s="353" t="s">
        <v>35</v>
      </c>
      <c r="I24" s="348"/>
      <c r="J24" s="76"/>
      <c r="K24" s="34"/>
      <c r="L24" s="110" t="b">
        <f t="shared" si="8"/>
        <v>0</v>
      </c>
      <c r="M24" s="238"/>
      <c r="N24" s="235"/>
      <c r="O24" s="111" t="b">
        <f t="shared" si="9"/>
        <v>0</v>
      </c>
      <c r="P24" s="226"/>
      <c r="Q24" s="227"/>
      <c r="R24" s="109"/>
      <c r="S24" s="34"/>
    </row>
    <row r="25" spans="1:19" ht="16.5" customHeight="1">
      <c r="A25" s="34"/>
      <c r="B25" s="53" t="b">
        <f t="shared" si="10"/>
        <v>0</v>
      </c>
      <c r="C25" s="228"/>
      <c r="D25" s="229"/>
      <c r="E25" s="50"/>
      <c r="F25" s="34"/>
      <c r="G25" s="77" t="b">
        <f t="shared" ref="G25:G28" si="11">AND(ISBLANK(H25),NOT(ISBLANK(I25)))</f>
        <v>0</v>
      </c>
      <c r="H25" s="183">
        <v>1</v>
      </c>
      <c r="I25" s="78">
        <v>50000</v>
      </c>
      <c r="J25" s="76"/>
      <c r="K25" s="34"/>
      <c r="L25" s="110" t="b">
        <f t="shared" si="8"/>
        <v>0</v>
      </c>
      <c r="M25" s="226"/>
      <c r="N25" s="227"/>
      <c r="O25" s="111" t="b">
        <f t="shared" si="9"/>
        <v>0</v>
      </c>
      <c r="P25" s="238"/>
      <c r="Q25" s="234"/>
      <c r="R25" s="109"/>
      <c r="S25" s="34"/>
    </row>
    <row r="26" spans="1:19" ht="16.5" customHeight="1">
      <c r="A26" s="34"/>
      <c r="B26" s="53" t="b">
        <f t="shared" si="10"/>
        <v>0</v>
      </c>
      <c r="C26" s="217"/>
      <c r="D26" s="219"/>
      <c r="E26" s="50"/>
      <c r="F26" s="34"/>
      <c r="G26" s="77" t="b">
        <f t="shared" si="11"/>
        <v>0</v>
      </c>
      <c r="H26" s="236"/>
      <c r="I26" s="237"/>
      <c r="J26" s="76"/>
      <c r="K26" s="34"/>
      <c r="L26" s="110" t="b">
        <f t="shared" si="8"/>
        <v>0</v>
      </c>
      <c r="M26" s="226"/>
      <c r="N26" s="227"/>
      <c r="O26" s="111" t="b">
        <f t="shared" si="9"/>
        <v>0</v>
      </c>
      <c r="P26" s="226"/>
      <c r="Q26" s="227"/>
      <c r="R26" s="109"/>
      <c r="S26" s="34"/>
    </row>
    <row r="27" spans="1:19" ht="16.5" customHeight="1">
      <c r="A27" s="34"/>
      <c r="B27" s="53" t="b">
        <f t="shared" si="10"/>
        <v>0</v>
      </c>
      <c r="C27" s="217"/>
      <c r="D27" s="219"/>
      <c r="E27" s="50"/>
      <c r="F27" s="34"/>
      <c r="G27" s="77" t="b">
        <f t="shared" si="11"/>
        <v>0</v>
      </c>
      <c r="H27" s="226"/>
      <c r="I27" s="227"/>
      <c r="J27" s="76"/>
      <c r="K27" s="34"/>
      <c r="L27" s="108"/>
      <c r="M27" s="80" t="s">
        <v>27</v>
      </c>
      <c r="N27" s="81">
        <f>SUM(N23:N26)</f>
        <v>0</v>
      </c>
      <c r="O27" s="48"/>
      <c r="P27" s="80" t="s">
        <v>27</v>
      </c>
      <c r="Q27" s="81">
        <f>SUM(Q23:Q26)</f>
        <v>0</v>
      </c>
      <c r="R27" s="109"/>
      <c r="S27" s="34"/>
    </row>
    <row r="28" spans="1:19" ht="16.5" customHeight="1">
      <c r="A28" s="34"/>
      <c r="B28" s="47"/>
      <c r="C28" s="62" t="s">
        <v>27</v>
      </c>
      <c r="D28" s="63">
        <f>SUM(D24:D27)</f>
        <v>30000</v>
      </c>
      <c r="E28" s="50"/>
      <c r="F28" s="34"/>
      <c r="G28" s="77" t="b">
        <f t="shared" si="11"/>
        <v>0</v>
      </c>
      <c r="H28" s="226"/>
      <c r="I28" s="227"/>
      <c r="J28" s="76"/>
      <c r="K28" s="34"/>
      <c r="L28" s="108"/>
      <c r="M28" s="48"/>
      <c r="N28" s="48"/>
      <c r="O28" s="48"/>
      <c r="P28" s="48"/>
      <c r="Q28" s="48"/>
      <c r="R28" s="109"/>
      <c r="S28" s="34"/>
    </row>
    <row r="29" spans="1:19" ht="16.5" customHeight="1">
      <c r="A29" s="34"/>
      <c r="B29" s="47"/>
      <c r="C29" s="48"/>
      <c r="D29" s="48"/>
      <c r="E29" s="50"/>
      <c r="F29" s="34"/>
      <c r="G29" s="75"/>
      <c r="H29" s="80" t="s">
        <v>27</v>
      </c>
      <c r="I29" s="81">
        <f>SUM(I25:I28)</f>
        <v>50000</v>
      </c>
      <c r="J29" s="76"/>
      <c r="K29" s="34"/>
      <c r="L29" s="108"/>
      <c r="M29" s="48"/>
      <c r="N29" s="48"/>
      <c r="O29" s="48"/>
      <c r="P29" s="48"/>
      <c r="Q29" s="48"/>
      <c r="R29" s="109"/>
      <c r="S29" s="34"/>
    </row>
    <row r="30" spans="1:19" ht="16.5" customHeight="1">
      <c r="A30" s="34"/>
      <c r="B30" s="47"/>
      <c r="C30" s="48"/>
      <c r="D30" s="48"/>
      <c r="E30" s="50"/>
      <c r="F30" s="34"/>
      <c r="G30" s="75"/>
      <c r="H30" s="48"/>
      <c r="I30" s="48"/>
      <c r="J30" s="76"/>
      <c r="K30" s="34"/>
      <c r="L30" s="108"/>
      <c r="M30" s="48"/>
      <c r="N30" s="48"/>
      <c r="O30" s="48"/>
      <c r="P30" s="48"/>
      <c r="Q30" s="48"/>
      <c r="R30" s="109"/>
      <c r="S30" s="34"/>
    </row>
    <row r="31" spans="1:19" ht="16.5" customHeight="1">
      <c r="A31" s="34"/>
      <c r="B31" s="47"/>
      <c r="C31" s="48"/>
      <c r="D31" s="48"/>
      <c r="E31" s="50"/>
      <c r="F31" s="34"/>
      <c r="G31" s="75"/>
      <c r="H31" s="117"/>
      <c r="I31" s="206"/>
      <c r="J31" s="76"/>
      <c r="K31" s="34"/>
      <c r="L31" s="108"/>
      <c r="M31" s="48"/>
      <c r="N31" s="208">
        <f>N10+Q10-N20-Q20-N27-Q27</f>
        <v>0</v>
      </c>
      <c r="O31" s="48"/>
      <c r="P31" s="48"/>
      <c r="Q31" s="48"/>
      <c r="R31" s="109"/>
      <c r="S31" s="34"/>
    </row>
    <row r="32" spans="1:19" ht="16.5" customHeight="1">
      <c r="A32" s="34"/>
      <c r="B32" s="47"/>
      <c r="C32" s="48"/>
      <c r="D32" s="48"/>
      <c r="E32" s="50"/>
      <c r="F32" s="34"/>
      <c r="G32" s="75"/>
      <c r="H32" s="48"/>
      <c r="I32" s="208">
        <f>N31</f>
        <v>0</v>
      </c>
      <c r="J32" s="76"/>
      <c r="K32" s="34"/>
      <c r="L32" s="119"/>
      <c r="M32" s="120"/>
      <c r="N32" s="120"/>
      <c r="O32" s="120"/>
      <c r="P32" s="120"/>
      <c r="Q32" s="120"/>
      <c r="R32" s="121"/>
      <c r="S32" s="34"/>
    </row>
    <row r="33" spans="1:19" ht="16.5" customHeight="1">
      <c r="A33" s="34"/>
      <c r="B33" s="47"/>
      <c r="E33" s="50"/>
      <c r="F33" s="34"/>
      <c r="G33" s="75"/>
      <c r="H33" s="48"/>
      <c r="I33" s="207"/>
      <c r="J33" s="76"/>
      <c r="K33" s="34"/>
      <c r="L33" s="48"/>
      <c r="M33" s="48"/>
      <c r="N33" s="48"/>
      <c r="O33" s="48"/>
      <c r="P33" s="34"/>
      <c r="Q33" s="34"/>
      <c r="R33" s="34"/>
      <c r="S33" s="34"/>
    </row>
    <row r="34" spans="1:19" ht="16.5" customHeight="1">
      <c r="A34" s="34"/>
      <c r="B34" s="47"/>
      <c r="C34" s="82" t="s">
        <v>28</v>
      </c>
      <c r="D34" s="83">
        <f>D13+D21+D28</f>
        <v>79000</v>
      </c>
      <c r="E34" s="50"/>
      <c r="F34" s="34"/>
      <c r="G34" s="75"/>
      <c r="H34" s="84" t="s">
        <v>29</v>
      </c>
      <c r="I34" s="85">
        <f>I32+I29+I17+I10</f>
        <v>79000</v>
      </c>
      <c r="J34" s="76"/>
      <c r="K34" s="34"/>
      <c r="R34" s="34"/>
      <c r="S34" s="34"/>
    </row>
    <row r="35" spans="1:19" ht="16.5" customHeight="1">
      <c r="A35" s="34"/>
      <c r="B35" s="86"/>
      <c r="C35" s="87"/>
      <c r="D35" s="88"/>
      <c r="E35" s="89"/>
      <c r="F35" s="34"/>
      <c r="G35" s="90"/>
      <c r="H35" s="91" t="s">
        <v>30</v>
      </c>
      <c r="I35" s="92"/>
      <c r="J35" s="93"/>
      <c r="K35" s="34"/>
      <c r="L35" s="342" t="str">
        <f>IF(D36=I36, "Great job! Your accounting equation is balanced!","Oops...you're out-of-Balance!")</f>
        <v>Great job! Your accounting equation is balanced!</v>
      </c>
      <c r="M35" s="326"/>
      <c r="N35" s="326"/>
      <c r="O35" s="326"/>
      <c r="P35" s="326"/>
      <c r="Q35" s="326"/>
      <c r="R35" s="34"/>
      <c r="S35" s="34"/>
    </row>
    <row r="36" spans="1:19" ht="26.25" customHeight="1">
      <c r="A36" s="34"/>
      <c r="B36" s="48"/>
      <c r="C36" s="48"/>
      <c r="D36" s="94">
        <f>D13+D21+D28</f>
        <v>79000</v>
      </c>
      <c r="E36" s="95"/>
      <c r="F36" s="95"/>
      <c r="G36" s="95"/>
      <c r="H36" s="95"/>
      <c r="I36" s="94">
        <f>I10+I17+I29+I32</f>
        <v>79000</v>
      </c>
      <c r="J36" s="34"/>
      <c r="K36" s="34"/>
      <c r="L36" s="48"/>
      <c r="M36" s="34"/>
      <c r="N36" s="34"/>
      <c r="O36" s="48"/>
      <c r="P36" s="34"/>
      <c r="Q36" s="34"/>
      <c r="R36" s="34"/>
      <c r="S36" s="34"/>
    </row>
    <row r="37" spans="1:19" ht="15.75" customHeight="1">
      <c r="A37" s="34"/>
      <c r="B37" s="48"/>
      <c r="C37" s="48"/>
      <c r="D37" s="48"/>
      <c r="E37" s="48"/>
      <c r="F37" s="34"/>
      <c r="G37" s="34"/>
      <c r="H37" s="34"/>
      <c r="I37" s="34"/>
      <c r="J37" s="34"/>
      <c r="K37" s="34"/>
      <c r="L37" s="48"/>
      <c r="M37" s="34"/>
      <c r="N37" s="34"/>
      <c r="O37" s="48"/>
      <c r="P37" s="34"/>
      <c r="Q37" s="34"/>
      <c r="R37" s="34"/>
      <c r="S37" s="34"/>
    </row>
    <row r="38" spans="1:19" ht="15.75" customHeight="1">
      <c r="A38" s="34"/>
      <c r="B38" s="48"/>
      <c r="C38" s="48"/>
      <c r="D38" s="48"/>
      <c r="E38" s="48"/>
      <c r="F38" s="34"/>
      <c r="G38" s="34"/>
      <c r="H38" s="34"/>
      <c r="I38" s="34"/>
      <c r="J38" s="34"/>
      <c r="K38" s="34"/>
      <c r="L38" s="48"/>
      <c r="M38" s="34"/>
      <c r="N38" s="34"/>
      <c r="O38" s="48"/>
      <c r="P38" s="34"/>
      <c r="Q38" s="34"/>
      <c r="R38" s="34"/>
      <c r="S38" s="34"/>
    </row>
    <row r="39" spans="1:19" ht="15.75" customHeight="1">
      <c r="A39" s="34"/>
      <c r="B39" s="48"/>
      <c r="C39" s="48"/>
      <c r="D39" s="48"/>
      <c r="E39" s="48"/>
      <c r="F39" s="34"/>
      <c r="G39" s="34"/>
      <c r="H39" s="34"/>
      <c r="I39" s="34"/>
      <c r="J39" s="34"/>
      <c r="K39" s="34"/>
      <c r="L39" s="34"/>
      <c r="M39" s="34"/>
      <c r="N39" s="34"/>
      <c r="O39" s="34"/>
      <c r="P39" s="34"/>
      <c r="Q39" s="34"/>
      <c r="R39" s="34"/>
      <c r="S39" s="34"/>
    </row>
    <row r="40" spans="1:19" ht="15.75" customHeight="1">
      <c r="A40" s="34"/>
      <c r="B40" s="48"/>
      <c r="C40" s="48"/>
      <c r="D40" s="48"/>
      <c r="E40" s="48"/>
      <c r="F40" s="34"/>
      <c r="G40" s="34"/>
      <c r="H40" s="34"/>
      <c r="I40" s="34"/>
      <c r="J40" s="34"/>
      <c r="K40" s="34"/>
      <c r="L40" s="34"/>
      <c r="M40" s="34"/>
      <c r="N40" s="34"/>
      <c r="O40" s="34"/>
      <c r="P40" s="34"/>
      <c r="Q40" s="34"/>
      <c r="R40" s="34"/>
      <c r="S40" s="34"/>
    </row>
    <row r="41" spans="1:19" ht="15.75" customHeight="1"/>
    <row r="42" spans="1:19" ht="15.75" customHeight="1"/>
    <row r="43" spans="1:19" ht="15.75" customHeight="1"/>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aHsJ4NAcQy/NZdmW05mYRdLtUas7OQFEljQXyDmuTe0oOpnOcfz7TmEYq3tLzDOG3TCT9hBAKdJ428C/YeoukA==" saltValue="UUrGmMTyHLVM9xqoTjMw+w==" spinCount="100000" sheet="1" objects="1" scenarios="1"/>
  <mergeCells count="13">
    <mergeCell ref="L35:Q35"/>
    <mergeCell ref="C5:D5"/>
    <mergeCell ref="H5:I5"/>
    <mergeCell ref="M5:N5"/>
    <mergeCell ref="P5:Q5"/>
    <mergeCell ref="H12:I12"/>
    <mergeCell ref="P15:Q15"/>
    <mergeCell ref="C16:D16"/>
    <mergeCell ref="M15:N15"/>
    <mergeCell ref="M22:N22"/>
    <mergeCell ref="P22:Q22"/>
    <mergeCell ref="C23:D23"/>
    <mergeCell ref="H24:I24"/>
  </mergeCells>
  <conditionalFormatting sqref="C5:D5 H5 M5 P5 H12 M15 P15 C16 M22 P22 C23 H24">
    <cfRule type="containsText" dxfId="189" priority="2" operator="containsText" text="Account Name Goes Here">
      <formula>NOT(ISERROR(SEARCH(("Account Name Goes Here"),(C5))))</formula>
    </cfRule>
  </conditionalFormatting>
  <conditionalFormatting sqref="L35:Q35">
    <cfRule type="containsText" dxfId="188" priority="3" operator="containsText" text="Great Job">
      <formula>NOT(ISERROR(SEARCH(("Great Job"),(L35))))</formula>
    </cfRule>
  </conditionalFormatting>
  <conditionalFormatting sqref="D34">
    <cfRule type="cellIs" dxfId="187" priority="4" operator="equal">
      <formula>89800</formula>
    </cfRule>
  </conditionalFormatting>
  <conditionalFormatting sqref="I34">
    <cfRule type="cellIs" dxfId="186" priority="5" operator="equal">
      <formula>89800</formula>
    </cfRule>
  </conditionalFormatting>
  <conditionalFormatting sqref="N31">
    <cfRule type="cellIs" dxfId="185" priority="6" operator="equal">
      <formula>10800</formula>
    </cfRule>
  </conditionalFormatting>
  <conditionalFormatting sqref="I32">
    <cfRule type="cellIs" dxfId="184" priority="7" operator="equal">
      <formula>10800</formula>
    </cfRule>
  </conditionalFormatting>
  <conditionalFormatting sqref="B6:B12 G6:G9 L6:L9 O6:O9 G13:G16 L16:L19 O16:O19 B17:B20 L23:L26 O23:O26 B24:B27 G25:G28">
    <cfRule type="expression" dxfId="183" priority="8">
      <formula>B6="TRUE"</formula>
    </cfRule>
  </conditionalFormatting>
  <conditionalFormatting sqref="C9">
    <cfRule type="expression" dxfId="182" priority="9">
      <formula>B9=TRUE</formula>
    </cfRule>
  </conditionalFormatting>
  <conditionalFormatting sqref="D10">
    <cfRule type="expression" dxfId="181" priority="10">
      <formula>ISBLANK(C10)</formula>
    </cfRule>
  </conditionalFormatting>
  <conditionalFormatting sqref="C17:C20 C24:C27 C7:C12">
    <cfRule type="expression" dxfId="180" priority="12">
      <formula>B18=TRUE</formula>
    </cfRule>
  </conditionalFormatting>
  <conditionalFormatting sqref="H6:H9 H13:H16">
    <cfRule type="expression" dxfId="179" priority="13">
      <formula>G6=TRUE</formula>
    </cfRule>
  </conditionalFormatting>
  <conditionalFormatting sqref="H25:H28 P6:P9 M16:M19 P16:P19 M23:M26 P23:P26 M6:M9">
    <cfRule type="expression" dxfId="178" priority="14">
      <formula>G25=TRUE</formula>
    </cfRule>
  </conditionalFormatting>
  <conditionalFormatting sqref="C6">
    <cfRule type="expression" dxfId="177" priority="1">
      <formula>B17=TRUE</formula>
    </cfRule>
  </conditionalFormatting>
  <dataValidations xWindow="126" yWindow="633" count="4">
    <dataValidation type="list" allowBlank="1" sqref="H25:H28 M6:M9 P6:P9 H13:H16 M16:M19 P16:P19 M23:M26 P23:P26 H6:H9" xr:uid="{00000000-0002-0000-0600-000000000000}">
      <formula1>"1,2,3,4,5,6,7"</formula1>
    </dataValidation>
    <dataValidation type="list" allowBlank="1" showErrorMessage="1" sqref="C6:C12" xr:uid="{00000000-0002-0000-0600-000001000000}">
      <formula1>"1,2,3,4,5,6,7"</formula1>
    </dataValidation>
    <dataValidation type="whole" allowBlank="1" showDropDown="1" showErrorMessage="1" sqref="I6:I9 N6:N9 Q6:Q9 D6:D12 I13:I16 N16:N19 Q16:Q19 D17:D20 N23:N26 Q23:Q26 D24:D27 I25:I28" xr:uid="{00000000-0002-0000-0600-000002000000}">
      <formula1>-1000000</formula1>
      <formula2>1000000</formula2>
    </dataValidation>
    <dataValidation type="list" allowBlank="1" showInputMessage="1" showErrorMessage="1" prompt="The entry # goes here" sqref="C17:C20 C24:C27" xr:uid="{00000000-0002-0000-0600-000003000000}">
      <formula1>"1,2,3,4,5,6,7"</formula1>
    </dataValidation>
  </dataValidation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529E36"/>
    <outlinePr summaryBelow="0" summaryRight="0"/>
  </sheetPr>
  <dimension ref="A1:H1000"/>
  <sheetViews>
    <sheetView showGridLines="0" workbookViewId="0">
      <selection activeCell="D8" sqref="D8"/>
    </sheetView>
  </sheetViews>
  <sheetFormatPr baseColWidth="10" defaultColWidth="11.1640625" defaultRowHeight="15" customHeight="1"/>
  <cols>
    <col min="1" max="2" width="14" customWidth="1"/>
    <col min="3" max="3" width="5.6640625" customWidth="1"/>
    <col min="4" max="4" width="16.6640625" customWidth="1"/>
    <col min="5" max="5" width="5.6640625" customWidth="1"/>
    <col min="6" max="6" width="16.6640625" customWidth="1"/>
    <col min="7" max="7" width="44.5" customWidth="1"/>
    <col min="8" max="8" width="14" customWidth="1"/>
  </cols>
  <sheetData>
    <row r="1" spans="1:8" ht="28">
      <c r="A1" s="333" t="s">
        <v>130</v>
      </c>
      <c r="B1" s="334"/>
      <c r="C1" s="1"/>
      <c r="D1" s="1"/>
      <c r="E1" s="1"/>
      <c r="F1" s="1"/>
      <c r="G1" s="1"/>
      <c r="H1" s="1"/>
    </row>
    <row r="2" spans="1:8" ht="16">
      <c r="A2" s="1"/>
      <c r="B2" s="1"/>
      <c r="C2" s="1"/>
      <c r="D2" s="1"/>
      <c r="E2" s="1"/>
      <c r="F2" s="1"/>
      <c r="G2" s="1"/>
      <c r="H2" s="1"/>
    </row>
    <row r="3" spans="1:8" ht="16">
      <c r="A3" s="1"/>
      <c r="B3" s="1"/>
      <c r="C3" s="1"/>
      <c r="D3" s="1"/>
      <c r="E3" s="1"/>
      <c r="F3" s="1"/>
      <c r="G3" s="1"/>
      <c r="H3" s="1"/>
    </row>
    <row r="4" spans="1:8" ht="16">
      <c r="A4" s="1"/>
      <c r="B4" s="1"/>
      <c r="C4" s="1"/>
      <c r="D4" s="1"/>
      <c r="E4" s="1"/>
      <c r="F4" s="1"/>
      <c r="G4" s="1"/>
      <c r="H4" s="1"/>
    </row>
    <row r="5" spans="1:8" ht="30">
      <c r="A5" s="1"/>
      <c r="B5" s="1"/>
      <c r="C5" s="357" t="s">
        <v>31</v>
      </c>
      <c r="D5" s="358"/>
      <c r="E5" s="358"/>
      <c r="F5" s="358"/>
      <c r="G5" s="1"/>
      <c r="H5" s="1"/>
    </row>
    <row r="6" spans="1:8" ht="30">
      <c r="A6" s="1"/>
      <c r="B6" s="1"/>
      <c r="C6" s="359" t="s">
        <v>36</v>
      </c>
      <c r="D6" s="360"/>
      <c r="E6" s="359" t="s">
        <v>37</v>
      </c>
      <c r="F6" s="326"/>
      <c r="G6" s="1"/>
      <c r="H6" s="1"/>
    </row>
    <row r="7" spans="1:8" ht="30">
      <c r="A7" s="1"/>
      <c r="B7" s="1"/>
      <c r="C7" s="361" t="s">
        <v>38</v>
      </c>
      <c r="D7" s="360"/>
      <c r="E7" s="361" t="s">
        <v>39</v>
      </c>
      <c r="F7" s="326"/>
      <c r="G7" s="1"/>
      <c r="H7" s="1"/>
    </row>
    <row r="8" spans="1:8" ht="22.5" customHeight="1">
      <c r="A8" s="122" t="b">
        <f t="shared" ref="A8:A15" si="0">AND(ISBLANK(C8),NOT(ISBLANK(D8)))</f>
        <v>0</v>
      </c>
      <c r="B8" s="123" t="s">
        <v>40</v>
      </c>
      <c r="C8" s="239"/>
      <c r="D8" s="240"/>
      <c r="E8" s="241"/>
      <c r="F8" s="242"/>
      <c r="G8" s="124" t="s">
        <v>40</v>
      </c>
      <c r="H8" s="122" t="b">
        <f t="shared" ref="H8:H15" si="1">AND(ISBLANK(E8),NOT(ISBLANK(F8)))</f>
        <v>0</v>
      </c>
    </row>
    <row r="9" spans="1:8" ht="22.5" customHeight="1">
      <c r="A9" s="122" t="b">
        <f t="shared" si="0"/>
        <v>0</v>
      </c>
      <c r="B9" s="123" t="s">
        <v>40</v>
      </c>
      <c r="C9" s="243"/>
      <c r="D9" s="244"/>
      <c r="E9" s="241"/>
      <c r="F9" s="242"/>
      <c r="G9" s="124" t="s">
        <v>40</v>
      </c>
      <c r="H9" s="122" t="b">
        <f t="shared" si="1"/>
        <v>0</v>
      </c>
    </row>
    <row r="10" spans="1:8" ht="22.5" customHeight="1">
      <c r="A10" s="122" t="b">
        <f t="shared" si="0"/>
        <v>0</v>
      </c>
      <c r="B10" s="123" t="s">
        <v>40</v>
      </c>
      <c r="C10" s="239"/>
      <c r="D10" s="240"/>
      <c r="E10" s="241"/>
      <c r="F10" s="242"/>
      <c r="G10" s="124" t="s">
        <v>40</v>
      </c>
      <c r="H10" s="122" t="b">
        <f t="shared" si="1"/>
        <v>0</v>
      </c>
    </row>
    <row r="11" spans="1:8" ht="22.5" customHeight="1">
      <c r="A11" s="122" t="b">
        <f t="shared" si="0"/>
        <v>0</v>
      </c>
      <c r="B11" s="123" t="s">
        <v>40</v>
      </c>
      <c r="C11" s="243"/>
      <c r="D11" s="244"/>
      <c r="E11" s="245"/>
      <c r="F11" s="246"/>
      <c r="G11" s="124" t="s">
        <v>40</v>
      </c>
      <c r="H11" s="122" t="b">
        <f t="shared" si="1"/>
        <v>0</v>
      </c>
    </row>
    <row r="12" spans="1:8" ht="22.5" customHeight="1">
      <c r="A12" s="122" t="b">
        <f t="shared" si="0"/>
        <v>0</v>
      </c>
      <c r="B12" s="123" t="s">
        <v>40</v>
      </c>
      <c r="C12" s="243"/>
      <c r="D12" s="244"/>
      <c r="E12" s="245"/>
      <c r="F12" s="246"/>
      <c r="G12" s="124" t="s">
        <v>40</v>
      </c>
      <c r="H12" s="122" t="b">
        <f t="shared" si="1"/>
        <v>0</v>
      </c>
    </row>
    <row r="13" spans="1:8" ht="22.5" customHeight="1">
      <c r="A13" s="122" t="b">
        <f t="shared" si="0"/>
        <v>0</v>
      </c>
      <c r="B13" s="123" t="s">
        <v>40</v>
      </c>
      <c r="C13" s="243"/>
      <c r="D13" s="244"/>
      <c r="E13" s="245"/>
      <c r="F13" s="246"/>
      <c r="G13" s="124" t="s">
        <v>40</v>
      </c>
      <c r="H13" s="122" t="b">
        <f t="shared" si="1"/>
        <v>0</v>
      </c>
    </row>
    <row r="14" spans="1:8" ht="22.5" customHeight="1">
      <c r="A14" s="122" t="b">
        <f t="shared" si="0"/>
        <v>0</v>
      </c>
      <c r="B14" s="123" t="s">
        <v>40</v>
      </c>
      <c r="C14" s="243"/>
      <c r="D14" s="247"/>
      <c r="E14" s="245"/>
      <c r="F14" s="248"/>
      <c r="G14" s="124" t="s">
        <v>40</v>
      </c>
      <c r="H14" s="122" t="b">
        <f t="shared" si="1"/>
        <v>0</v>
      </c>
    </row>
    <row r="15" spans="1:8" ht="22.5" customHeight="1">
      <c r="A15" s="122" t="b">
        <f t="shared" si="0"/>
        <v>0</v>
      </c>
      <c r="B15" s="123" t="s">
        <v>40</v>
      </c>
      <c r="C15" s="243"/>
      <c r="D15" s="247"/>
      <c r="E15" s="245"/>
      <c r="F15" s="248"/>
      <c r="G15" s="124" t="s">
        <v>40</v>
      </c>
      <c r="H15" s="122" t="b">
        <f t="shared" si="1"/>
        <v>0</v>
      </c>
    </row>
    <row r="16" spans="1:8" ht="22.5" customHeight="1">
      <c r="A16" s="125"/>
      <c r="B16" s="125"/>
      <c r="C16" s="249"/>
      <c r="D16" s="250"/>
      <c r="E16" s="251"/>
      <c r="F16" s="252"/>
      <c r="G16" s="354"/>
      <c r="H16" s="326"/>
    </row>
    <row r="17" spans="1:8" ht="22.5" customHeight="1">
      <c r="A17" s="1"/>
      <c r="B17" s="1"/>
      <c r="C17" s="1"/>
      <c r="D17" s="1"/>
      <c r="E17" s="1"/>
      <c r="F17" s="1"/>
      <c r="G17" s="1"/>
      <c r="H17" s="1"/>
    </row>
    <row r="18" spans="1:8" ht="108" customHeight="1">
      <c r="A18" s="126"/>
      <c r="B18" s="355"/>
      <c r="C18" s="326"/>
      <c r="D18" s="326"/>
      <c r="E18" s="1"/>
      <c r="F18" s="356"/>
      <c r="G18" s="326"/>
      <c r="H18" s="127"/>
    </row>
    <row r="19" spans="1:8" ht="16">
      <c r="A19" s="1"/>
      <c r="B19" s="1"/>
      <c r="C19" s="1"/>
      <c r="D19" s="1"/>
      <c r="E19" s="1"/>
      <c r="F19" s="1"/>
      <c r="G19" s="1"/>
      <c r="H19" s="1"/>
    </row>
    <row r="20" spans="1:8" ht="16">
      <c r="A20" s="1"/>
      <c r="B20" s="1"/>
      <c r="C20" s="1"/>
      <c r="D20" s="1"/>
      <c r="E20" s="1"/>
      <c r="F20" s="1"/>
      <c r="G20" s="1"/>
      <c r="H20" s="1"/>
    </row>
    <row r="21" spans="1:8" ht="15.75" customHeight="1"/>
    <row r="22" spans="1:8" ht="15.75" customHeight="1"/>
    <row r="23" spans="1:8" ht="15.75" customHeight="1"/>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K/rHMzjYfKE1TIf7qEFjjKTOfVz4dmNbswaU2EfcePM3CIiwaoOGIBZtkvT3oHzC1DJ+42prOdZQq/SbQOyAVQ==" saltValue="XEaj9P5DWd3Fx3kJrJWdTQ==" spinCount="100000" sheet="1" objects="1" scenarios="1"/>
  <mergeCells count="9">
    <mergeCell ref="A1:B1"/>
    <mergeCell ref="G16:H16"/>
    <mergeCell ref="B18:D18"/>
    <mergeCell ref="F18:G18"/>
    <mergeCell ref="C5:F5"/>
    <mergeCell ref="C6:D6"/>
    <mergeCell ref="E6:F6"/>
    <mergeCell ref="C7:D7"/>
    <mergeCell ref="E7:F7"/>
  </mergeCells>
  <conditionalFormatting sqref="C5">
    <cfRule type="containsText" dxfId="176" priority="1" operator="containsText" text="Account Name Goes Here">
      <formula>NOT(ISERROR(SEARCH(("Account Name Goes Here"),(C5))))</formula>
    </cfRule>
  </conditionalFormatting>
  <conditionalFormatting sqref="F16">
    <cfRule type="expression" dxfId="175" priority="2">
      <formula>D16&gt;0</formula>
    </cfRule>
  </conditionalFormatting>
  <conditionalFormatting sqref="D8:D15">
    <cfRule type="expression" dxfId="174" priority="3">
      <formula>A8=TRUE</formula>
    </cfRule>
  </conditionalFormatting>
  <conditionalFormatting sqref="B8:B15 G8:G15">
    <cfRule type="expression" dxfId="173" priority="4">
      <formula>A8=TRUE</formula>
    </cfRule>
  </conditionalFormatting>
  <conditionalFormatting sqref="C8:C15">
    <cfRule type="expression" dxfId="172" priority="5">
      <formula>A8=TRUE</formula>
    </cfRule>
  </conditionalFormatting>
  <conditionalFormatting sqref="F8:F15">
    <cfRule type="expression" dxfId="171" priority="6">
      <formula>H8=TRUE</formula>
    </cfRule>
  </conditionalFormatting>
  <conditionalFormatting sqref="G8:G15">
    <cfRule type="expression" dxfId="170" priority="7">
      <formula>H8=TRUE</formula>
    </cfRule>
  </conditionalFormatting>
  <conditionalFormatting sqref="E8:E15">
    <cfRule type="expression" dxfId="169" priority="8">
      <formula>H8=TRUE</formula>
    </cfRule>
  </conditionalFormatting>
  <dataValidations count="2">
    <dataValidation type="whole" allowBlank="1" showDropDown="1" showErrorMessage="1" sqref="F8:F16 D8:D16" xr:uid="{00000000-0002-0000-0700-000000000000}">
      <formula1>0</formula1>
      <formula2>1000000</formula2>
    </dataValidation>
    <dataValidation type="list" allowBlank="1" showErrorMessage="1" sqref="E8:E15 C8:C15" xr:uid="{00000000-0002-0000-0700-000001000000}">
      <formula1>"1,2,3,4,5,6,7,8,9"</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51610-9B11-438E-B6C4-62A3800A805B}">
  <sheetPr>
    <tabColor rgb="FF529E36"/>
    <outlinePr summaryBelow="0" summaryRight="0"/>
  </sheetPr>
  <dimension ref="A1:L1003"/>
  <sheetViews>
    <sheetView showGridLines="0" workbookViewId="0">
      <selection activeCell="D5" sqref="D5:E5"/>
    </sheetView>
  </sheetViews>
  <sheetFormatPr baseColWidth="10" defaultColWidth="11.1640625" defaultRowHeight="15" customHeight="1"/>
  <cols>
    <col min="1" max="1" width="5.6640625" customWidth="1"/>
    <col min="2" max="2" width="11.1640625" customWidth="1"/>
    <col min="3" max="3" width="96.83203125" customWidth="1"/>
    <col min="4" max="4" width="11.1640625" customWidth="1"/>
    <col min="5" max="5" width="13" customWidth="1"/>
    <col min="6" max="6" width="10.1640625" customWidth="1"/>
    <col min="7" max="7" width="51.1640625" customWidth="1"/>
    <col min="8" max="8" width="5.6640625" customWidth="1"/>
  </cols>
  <sheetData>
    <row r="1" spans="1:12" ht="31.5" customHeight="1">
      <c r="A1" s="333" t="s">
        <v>115</v>
      </c>
      <c r="B1" s="334"/>
      <c r="F1" s="1"/>
    </row>
    <row r="2" spans="1:12" ht="31.5" customHeight="1">
      <c r="A2" s="177"/>
      <c r="B2" s="178"/>
      <c r="C2" s="335" t="s">
        <v>117</v>
      </c>
      <c r="D2" s="335"/>
      <c r="E2" s="335"/>
      <c r="F2" s="335"/>
      <c r="I2" s="185"/>
      <c r="J2" s="185"/>
      <c r="K2" s="185"/>
      <c r="L2" s="185"/>
    </row>
    <row r="3" spans="1:12" ht="37">
      <c r="B3" s="2" t="s">
        <v>41</v>
      </c>
      <c r="D3" s="336" t="s">
        <v>116</v>
      </c>
      <c r="E3" s="336"/>
      <c r="F3" s="1"/>
      <c r="G3" s="22" t="s">
        <v>15</v>
      </c>
      <c r="I3" s="186" t="s">
        <v>13</v>
      </c>
      <c r="J3" s="186" t="s">
        <v>14</v>
      </c>
      <c r="K3" s="185"/>
      <c r="L3" s="185"/>
    </row>
    <row r="4" spans="1:12" ht="30">
      <c r="B4" s="23"/>
      <c r="C4" s="5"/>
      <c r="F4" s="1"/>
      <c r="I4" s="186" t="s">
        <v>106</v>
      </c>
      <c r="J4" s="185"/>
      <c r="K4" s="185"/>
      <c r="L4" s="185"/>
    </row>
    <row r="5" spans="1:12" ht="51" customHeight="1">
      <c r="A5" s="24"/>
      <c r="B5" s="27" t="s">
        <v>1</v>
      </c>
      <c r="C5" s="129" t="s">
        <v>42</v>
      </c>
      <c r="D5" s="329"/>
      <c r="E5" s="330"/>
      <c r="G5" s="187" t="str">
        <f>IF(D5="DEBIT",":)","X")</f>
        <v>X</v>
      </c>
      <c r="H5" s="29"/>
      <c r="I5" s="185"/>
      <c r="J5" s="185"/>
      <c r="K5" s="185"/>
      <c r="L5" s="185"/>
    </row>
    <row r="6" spans="1:12" ht="51" customHeight="1">
      <c r="A6" s="24"/>
      <c r="B6" s="27" t="s">
        <v>2</v>
      </c>
      <c r="C6" s="129" t="s">
        <v>43</v>
      </c>
      <c r="D6" s="337"/>
      <c r="E6" s="338"/>
      <c r="G6" s="187" t="str">
        <f>IF(D6="CREDIT",":)","X")</f>
        <v>X</v>
      </c>
      <c r="H6" s="29"/>
      <c r="I6" s="185"/>
      <c r="J6" s="185"/>
      <c r="K6" s="185"/>
      <c r="L6" s="185"/>
    </row>
    <row r="7" spans="1:12" ht="51" customHeight="1">
      <c r="A7" s="24"/>
      <c r="B7" s="27" t="s">
        <v>4</v>
      </c>
      <c r="C7" s="129" t="s">
        <v>44</v>
      </c>
      <c r="D7" s="327"/>
      <c r="E7" s="328"/>
      <c r="G7" s="187" t="str">
        <f>IF(D7="DEBIT",":)","X")</f>
        <v>X</v>
      </c>
      <c r="H7" s="29"/>
    </row>
    <row r="8" spans="1:12" ht="51" customHeight="1">
      <c r="A8" s="24"/>
      <c r="B8" s="27" t="s">
        <v>6</v>
      </c>
      <c r="C8" s="129" t="s">
        <v>45</v>
      </c>
      <c r="D8" s="327"/>
      <c r="E8" s="328"/>
      <c r="G8" s="187" t="str">
        <f>IF(D8="DEBIT",":)","X")</f>
        <v>X</v>
      </c>
      <c r="H8" s="29"/>
    </row>
    <row r="9" spans="1:12" ht="51" customHeight="1">
      <c r="A9" s="24"/>
      <c r="B9" s="27" t="s">
        <v>7</v>
      </c>
      <c r="C9" s="129" t="s">
        <v>46</v>
      </c>
      <c r="D9" s="327"/>
      <c r="E9" s="328"/>
      <c r="G9" s="187" t="str">
        <f>IF(D9="DEBIT",":)","X")</f>
        <v>X</v>
      </c>
      <c r="H9" s="29"/>
    </row>
    <row r="10" spans="1:12" ht="54.75" customHeight="1">
      <c r="A10" s="24"/>
      <c r="B10" s="27" t="s">
        <v>9</v>
      </c>
      <c r="C10" s="129" t="s">
        <v>47</v>
      </c>
      <c r="D10" s="327"/>
      <c r="E10" s="328"/>
      <c r="G10" s="187" t="str">
        <f>IF(D10="DEBIT",":)","X")</f>
        <v>X</v>
      </c>
      <c r="H10" s="29"/>
    </row>
    <row r="11" spans="1:12" ht="51" customHeight="1">
      <c r="A11" s="24"/>
      <c r="B11" s="27" t="s">
        <v>10</v>
      </c>
      <c r="C11" s="129" t="s">
        <v>48</v>
      </c>
      <c r="D11" s="329"/>
      <c r="E11" s="330"/>
      <c r="G11" s="187" t="str">
        <f>IF(D11="DEBIT",":)","X")</f>
        <v>X</v>
      </c>
      <c r="H11" s="29"/>
    </row>
    <row r="12" spans="1:12" ht="51" customHeight="1">
      <c r="A12" s="24"/>
      <c r="B12" s="27" t="s">
        <v>49</v>
      </c>
      <c r="C12" s="129" t="s">
        <v>50</v>
      </c>
      <c r="D12" s="329"/>
      <c r="E12" s="330"/>
      <c r="G12" s="187" t="str">
        <f>IF(D12="CREDIT",":)","X")</f>
        <v>X</v>
      </c>
      <c r="H12" s="29"/>
    </row>
    <row r="13" spans="1:12" ht="51" customHeight="1">
      <c r="A13" s="24"/>
      <c r="B13" s="27" t="s">
        <v>51</v>
      </c>
      <c r="C13" s="129" t="s">
        <v>52</v>
      </c>
      <c r="D13" s="337"/>
      <c r="E13" s="338"/>
      <c r="G13" s="187" t="str">
        <f>IF(D13="CREDIT",":)","X")</f>
        <v>X</v>
      </c>
      <c r="H13" s="29"/>
    </row>
    <row r="14" spans="1:12" ht="51" customHeight="1">
      <c r="B14" s="21"/>
      <c r="C14" s="30" t="s">
        <v>105</v>
      </c>
      <c r="D14" s="331"/>
      <c r="E14" s="332"/>
      <c r="F14" s="28" t="str">
        <f t="shared" ref="F14:F16" si="0">IF(A14=TRUE,"Please select only one choice","")</f>
        <v/>
      </c>
    </row>
    <row r="15" spans="1:12" ht="51" customHeight="1">
      <c r="B15" s="21"/>
      <c r="C15" s="32"/>
      <c r="D15" s="33"/>
      <c r="E15" s="33"/>
      <c r="F15" s="28" t="str">
        <f t="shared" si="0"/>
        <v/>
      </c>
    </row>
    <row r="16" spans="1:12" ht="51" customHeight="1">
      <c r="B16" s="21"/>
      <c r="C16" s="32"/>
      <c r="D16" s="33"/>
      <c r="E16" s="33"/>
      <c r="F16" s="28" t="str">
        <f t="shared" si="0"/>
        <v/>
      </c>
    </row>
    <row r="17" spans="2:6" ht="51" customHeight="1">
      <c r="B17" s="21"/>
      <c r="C17" s="32"/>
      <c r="D17" s="33"/>
      <c r="E17" s="33"/>
      <c r="F17" s="1"/>
    </row>
    <row r="18" spans="2:6" ht="51" customHeight="1">
      <c r="B18" s="21"/>
      <c r="C18" s="32"/>
      <c r="D18" s="33"/>
      <c r="E18" s="33"/>
      <c r="F18" s="1"/>
    </row>
    <row r="24" spans="2:6" ht="15.75" customHeight="1"/>
    <row r="25" spans="2:6" ht="15.75" customHeight="1"/>
    <row r="26" spans="2:6" ht="15.75" customHeight="1"/>
    <row r="27" spans="2:6" ht="15.75" customHeight="1"/>
    <row r="28" spans="2:6" ht="15.75" customHeight="1"/>
    <row r="29" spans="2:6" ht="15.75" customHeight="1"/>
    <row r="30" spans="2:6" ht="15.75" customHeight="1"/>
    <row r="31" spans="2:6" ht="15.75" customHeight="1"/>
    <row r="32" spans="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sheetProtection algorithmName="SHA-512" hashValue="Da83rEJ8fJ3DGWXdtPnnfwdanEh9LXFmzsdwae73f3rxwhdfkt48gqVsauG6P8Up3W/aCWFbdZUqgiGKyrJMmg==" saltValue="2HCKPhtA4MuZq2vwAo5zTQ==" spinCount="100000" sheet="1" objects="1" scenarios="1"/>
  <mergeCells count="13">
    <mergeCell ref="D7:E7"/>
    <mergeCell ref="A1:B1"/>
    <mergeCell ref="C2:F2"/>
    <mergeCell ref="D3:E3"/>
    <mergeCell ref="D5:E5"/>
    <mergeCell ref="D6:E6"/>
    <mergeCell ref="D8:E8"/>
    <mergeCell ref="D9:E9"/>
    <mergeCell ref="D10:E10"/>
    <mergeCell ref="D11:E11"/>
    <mergeCell ref="D14:E14"/>
    <mergeCell ref="D12:E12"/>
    <mergeCell ref="D13:E13"/>
  </mergeCells>
  <conditionalFormatting sqref="F14:F16">
    <cfRule type="notContainsBlanks" dxfId="168" priority="18">
      <formula>LEN(TRIM(F14))&gt;0</formula>
    </cfRule>
  </conditionalFormatting>
  <conditionalFormatting sqref="G3">
    <cfRule type="expression" dxfId="167" priority="19">
      <formula>$D$14=FALSE</formula>
    </cfRule>
  </conditionalFormatting>
  <conditionalFormatting sqref="G5:G13">
    <cfRule type="expression" dxfId="166" priority="1">
      <formula>NOT(ISTEXT($D$14))</formula>
    </cfRule>
    <cfRule type="expression" dxfId="165" priority="5">
      <formula>G5="X"</formula>
    </cfRule>
  </conditionalFormatting>
  <dataValidations count="2">
    <dataValidation type="list" allowBlank="1" showErrorMessage="1" sqref="D14:E14" xr:uid="{7F9E84F0-3007-4186-8E46-0776E5B66D55}">
      <formula1>$I$4</formula1>
    </dataValidation>
    <dataValidation type="list" allowBlank="1" showInputMessage="1" showErrorMessage="1" sqref="D6:D13 E6:E11 D5:E5" xr:uid="{627D79FA-8115-499E-AA71-885C99941FAB}">
      <formula1>"DEBIT, CREDIT"</formula1>
    </dataValidation>
  </dataValidations>
  <pageMargins left="0.7" right="0.7" top="0.75" bottom="0.75" header="0.3" footer="0.3"/>
  <pageSetup orientation="portrait" horizontalDpi="4294967293" verticalDpi="0" r:id="rId1"/>
  <ignoredErrors>
    <ignoredError sqref="G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529E36"/>
    <pageSetUpPr fitToPage="1"/>
  </sheetPr>
  <dimension ref="A1:AA1000"/>
  <sheetViews>
    <sheetView showGridLines="0" workbookViewId="0">
      <selection activeCell="D6" sqref="D6"/>
    </sheetView>
  </sheetViews>
  <sheetFormatPr baseColWidth="10" defaultColWidth="11.1640625" defaultRowHeight="15" customHeight="1"/>
  <cols>
    <col min="1" max="1" width="3.5" customWidth="1"/>
    <col min="2" max="2" width="4.6640625" customWidth="1"/>
    <col min="3" max="3" width="3.6640625" customWidth="1"/>
    <col min="4" max="4" width="10.6640625" customWidth="1"/>
    <col min="5" max="5" width="3.6640625" customWidth="1"/>
    <col min="6" max="6" width="11.1640625" bestFit="1" customWidth="1"/>
    <col min="7" max="7" width="5.1640625" customWidth="1"/>
    <col min="8" max="8" width="4.83203125" customWidth="1"/>
    <col min="9" max="9" width="4.6640625" customWidth="1"/>
    <col min="10" max="10" width="3.6640625" customWidth="1"/>
    <col min="11" max="11" width="10.6640625" customWidth="1"/>
    <col min="12" max="12" width="3.6640625" customWidth="1"/>
    <col min="13" max="13" width="11.1640625" bestFit="1" customWidth="1"/>
    <col min="14" max="14" width="6.1640625" customWidth="1"/>
    <col min="15" max="15" width="5.5" customWidth="1"/>
    <col min="16" max="16" width="4.6640625" customWidth="1"/>
    <col min="17" max="17" width="3.6640625" customWidth="1"/>
    <col min="18" max="18" width="10.6640625" customWidth="1"/>
    <col min="19" max="19" width="5" customWidth="1"/>
    <col min="20" max="20" width="11.1640625" bestFit="1" customWidth="1"/>
    <col min="21" max="21" width="4.6640625" customWidth="1"/>
    <col min="22" max="22" width="3.6640625" customWidth="1"/>
    <col min="23" max="23" width="10.6640625" customWidth="1"/>
    <col min="24" max="24" width="3.6640625" customWidth="1"/>
    <col min="25" max="25" width="10.6640625" customWidth="1"/>
    <col min="26" max="26" width="5.1640625" customWidth="1"/>
    <col min="27" max="27" width="3.6640625" customWidth="1"/>
  </cols>
  <sheetData>
    <row r="1" spans="1:27" ht="16.5"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c r="A2" s="34"/>
      <c r="B2" s="96"/>
      <c r="C2" s="97"/>
      <c r="D2" s="98"/>
      <c r="E2" s="99"/>
      <c r="F2" s="98"/>
      <c r="G2" s="99"/>
      <c r="H2" s="34"/>
      <c r="I2" s="35"/>
      <c r="J2" s="36"/>
      <c r="K2" s="37"/>
      <c r="L2" s="37"/>
      <c r="M2" s="37"/>
      <c r="N2" s="38"/>
      <c r="O2" s="130"/>
      <c r="P2" s="100"/>
      <c r="Q2" s="101"/>
      <c r="R2" s="102"/>
      <c r="S2" s="102"/>
      <c r="T2" s="102"/>
      <c r="U2" s="102"/>
      <c r="V2" s="102"/>
      <c r="W2" s="102"/>
      <c r="X2" s="102"/>
      <c r="Y2" s="131"/>
      <c r="Z2" s="103"/>
      <c r="AA2" s="34"/>
    </row>
    <row r="3" spans="1:27" ht="16.5" customHeight="1">
      <c r="A3" s="34"/>
      <c r="B3" s="39"/>
      <c r="C3" s="40"/>
      <c r="D3" s="41"/>
      <c r="E3" s="40"/>
      <c r="F3" s="40"/>
      <c r="G3" s="42"/>
      <c r="H3" s="34"/>
      <c r="I3" s="43"/>
      <c r="J3" s="44"/>
      <c r="K3" s="45"/>
      <c r="L3" s="44"/>
      <c r="M3" s="44"/>
      <c r="N3" s="46"/>
      <c r="O3" s="34"/>
      <c r="P3" s="104"/>
      <c r="Q3" s="105"/>
      <c r="R3" s="106"/>
      <c r="S3" s="105"/>
      <c r="T3" s="105"/>
      <c r="U3" s="105"/>
      <c r="V3" s="105"/>
      <c r="W3" s="105"/>
      <c r="X3" s="105"/>
      <c r="Y3" s="132"/>
      <c r="Z3" s="107"/>
      <c r="AA3" s="34"/>
    </row>
    <row r="4" spans="1:27" ht="16.5" customHeight="1">
      <c r="A4" s="34"/>
      <c r="B4" s="47"/>
      <c r="C4" s="48"/>
      <c r="D4" s="49"/>
      <c r="E4" s="48"/>
      <c r="F4" s="48"/>
      <c r="G4" s="50"/>
      <c r="H4" s="34"/>
      <c r="I4" s="51"/>
      <c r="J4" s="48"/>
      <c r="K4" s="49"/>
      <c r="L4" s="48"/>
      <c r="M4" s="48"/>
      <c r="N4" s="52"/>
      <c r="O4" s="34"/>
      <c r="P4" s="108"/>
      <c r="Q4" s="48"/>
      <c r="R4" s="49"/>
      <c r="S4" s="48"/>
      <c r="T4" s="48"/>
      <c r="U4" s="48"/>
      <c r="V4" s="48"/>
      <c r="W4" s="48"/>
      <c r="X4" s="48"/>
      <c r="Y4" s="48"/>
      <c r="Z4" s="109"/>
      <c r="AA4" s="34"/>
    </row>
    <row r="5" spans="1:27" ht="16.5" customHeight="1" thickBot="1">
      <c r="A5" s="34"/>
      <c r="B5" s="47"/>
      <c r="C5" s="339" t="s">
        <v>26</v>
      </c>
      <c r="D5" s="339"/>
      <c r="E5" s="339"/>
      <c r="F5" s="339"/>
      <c r="G5" s="50"/>
      <c r="H5" s="34"/>
      <c r="I5" s="51"/>
      <c r="J5" s="364" t="s">
        <v>26</v>
      </c>
      <c r="K5" s="365"/>
      <c r="L5" s="365"/>
      <c r="M5" s="365"/>
      <c r="N5" s="52"/>
      <c r="O5" s="34"/>
      <c r="P5" s="108"/>
      <c r="Q5" s="350" t="s">
        <v>26</v>
      </c>
      <c r="R5" s="351"/>
      <c r="S5" s="351"/>
      <c r="T5" s="351"/>
      <c r="U5" s="48"/>
      <c r="V5" s="350" t="s">
        <v>26</v>
      </c>
      <c r="W5" s="351"/>
      <c r="X5" s="351"/>
      <c r="Y5" s="351"/>
      <c r="Z5" s="109"/>
      <c r="AA5" s="34"/>
    </row>
    <row r="6" spans="1:27" ht="16.5" customHeight="1">
      <c r="A6" s="34"/>
      <c r="B6" s="53" t="b">
        <f t="shared" ref="B6:B12" si="0">AND(ISBLANK(C6),NOT(ISBLANK(D6)))</f>
        <v>0</v>
      </c>
      <c r="C6" s="210"/>
      <c r="D6" s="253"/>
      <c r="E6" s="254"/>
      <c r="F6" s="211"/>
      <c r="G6" s="133" t="b">
        <f t="shared" ref="G6:G12" si="1">AND(ISBLANK(E6),NOT(ISBLANK(F6)))</f>
        <v>0</v>
      </c>
      <c r="H6" s="34"/>
      <c r="I6" s="56" t="b">
        <f t="shared" ref="I6:I9" si="2">AND(ISBLANK(J6),NOT(ISBLANK(K6)))</f>
        <v>0</v>
      </c>
      <c r="J6" s="231"/>
      <c r="K6" s="259"/>
      <c r="L6" s="231"/>
      <c r="M6" s="232"/>
      <c r="N6" s="134" t="b">
        <f t="shared" ref="N6:N9" si="3">AND(ISBLANK(L6),NOT(ISBLANK(M6)))</f>
        <v>0</v>
      </c>
      <c r="O6" s="135" t="b">
        <f t="shared" ref="O6:O9" si="4">AND(ISBLANK(S6),NOT(ISBLANK(T6)))</f>
        <v>0</v>
      </c>
      <c r="P6" s="110" t="b">
        <f t="shared" ref="P6:P9" si="5">AND(ISBLANK(Q6),NOT(ISBLANK(R6)))</f>
        <v>0</v>
      </c>
      <c r="Q6" s="224"/>
      <c r="R6" s="263"/>
      <c r="S6" s="264"/>
      <c r="T6" s="225"/>
      <c r="U6" s="111" t="b">
        <f t="shared" ref="U6:U9" si="6">AND(ISBLANK(V6),NOT(ISBLANK(W6)))</f>
        <v>0</v>
      </c>
      <c r="V6" s="224"/>
      <c r="W6" s="263"/>
      <c r="X6" s="264"/>
      <c r="Y6" s="225"/>
      <c r="Z6" s="136" t="b">
        <f t="shared" ref="Z6:Z9" si="7">AND(ISBLANK(X6),NOT(ISBLANK(Y6)))</f>
        <v>0</v>
      </c>
      <c r="AA6" s="34"/>
    </row>
    <row r="7" spans="1:27" ht="16.5" customHeight="1">
      <c r="A7" s="34"/>
      <c r="B7" s="53" t="b">
        <f t="shared" si="0"/>
        <v>0</v>
      </c>
      <c r="C7" s="217"/>
      <c r="D7" s="255"/>
      <c r="E7" s="256"/>
      <c r="F7" s="219"/>
      <c r="G7" s="133" t="b">
        <f t="shared" si="1"/>
        <v>0</v>
      </c>
      <c r="H7" s="34"/>
      <c r="I7" s="56" t="b">
        <f t="shared" si="2"/>
        <v>0</v>
      </c>
      <c r="J7" s="222"/>
      <c r="K7" s="260"/>
      <c r="L7" s="222"/>
      <c r="M7" s="223"/>
      <c r="N7" s="134" t="b">
        <f t="shared" si="3"/>
        <v>0</v>
      </c>
      <c r="O7" s="135" t="b">
        <f t="shared" si="4"/>
        <v>0</v>
      </c>
      <c r="P7" s="110" t="b">
        <f t="shared" si="5"/>
        <v>0</v>
      </c>
      <c r="Q7" s="226"/>
      <c r="R7" s="265"/>
      <c r="S7" s="266"/>
      <c r="T7" s="227"/>
      <c r="U7" s="111" t="b">
        <f t="shared" si="6"/>
        <v>0</v>
      </c>
      <c r="V7" s="226"/>
      <c r="W7" s="265"/>
      <c r="X7" s="266"/>
      <c r="Y7" s="227"/>
      <c r="Z7" s="136" t="b">
        <f t="shared" si="7"/>
        <v>0</v>
      </c>
      <c r="AA7" s="34"/>
    </row>
    <row r="8" spans="1:27" ht="16.5" customHeight="1">
      <c r="A8" s="34"/>
      <c r="B8" s="53" t="b">
        <f t="shared" si="0"/>
        <v>0</v>
      </c>
      <c r="C8" s="217"/>
      <c r="D8" s="255"/>
      <c r="E8" s="256"/>
      <c r="F8" s="219"/>
      <c r="G8" s="133" t="b">
        <f t="shared" si="1"/>
        <v>0</v>
      </c>
      <c r="H8" s="34"/>
      <c r="I8" s="56" t="b">
        <f t="shared" si="2"/>
        <v>0</v>
      </c>
      <c r="J8" s="222"/>
      <c r="K8" s="260"/>
      <c r="L8" s="222"/>
      <c r="M8" s="223"/>
      <c r="N8" s="134" t="b">
        <f t="shared" si="3"/>
        <v>0</v>
      </c>
      <c r="O8" s="135" t="b">
        <f t="shared" si="4"/>
        <v>0</v>
      </c>
      <c r="P8" s="110" t="b">
        <f t="shared" si="5"/>
        <v>0</v>
      </c>
      <c r="Q8" s="226"/>
      <c r="R8" s="265"/>
      <c r="S8" s="266"/>
      <c r="T8" s="227"/>
      <c r="U8" s="111" t="b">
        <f t="shared" si="6"/>
        <v>0</v>
      </c>
      <c r="V8" s="226"/>
      <c r="W8" s="265"/>
      <c r="X8" s="266"/>
      <c r="Y8" s="227"/>
      <c r="Z8" s="136" t="b">
        <f t="shared" si="7"/>
        <v>0</v>
      </c>
      <c r="AA8" s="34"/>
    </row>
    <row r="9" spans="1:27" ht="16.5" customHeight="1">
      <c r="A9" s="34"/>
      <c r="B9" s="53" t="b">
        <f t="shared" si="0"/>
        <v>0</v>
      </c>
      <c r="C9" s="217"/>
      <c r="D9" s="255"/>
      <c r="E9" s="256"/>
      <c r="F9" s="219"/>
      <c r="G9" s="133" t="b">
        <f t="shared" si="1"/>
        <v>0</v>
      </c>
      <c r="H9" s="34"/>
      <c r="I9" s="56" t="b">
        <f t="shared" si="2"/>
        <v>0</v>
      </c>
      <c r="J9" s="222"/>
      <c r="K9" s="260"/>
      <c r="L9" s="222"/>
      <c r="M9" s="223"/>
      <c r="N9" s="134" t="b">
        <f t="shared" si="3"/>
        <v>0</v>
      </c>
      <c r="O9" s="135" t="b">
        <f t="shared" si="4"/>
        <v>0</v>
      </c>
      <c r="P9" s="110" t="b">
        <f t="shared" si="5"/>
        <v>0</v>
      </c>
      <c r="Q9" s="226"/>
      <c r="R9" s="265"/>
      <c r="S9" s="266"/>
      <c r="T9" s="227"/>
      <c r="U9" s="111" t="b">
        <f t="shared" si="6"/>
        <v>0</v>
      </c>
      <c r="V9" s="226"/>
      <c r="W9" s="265"/>
      <c r="X9" s="266"/>
      <c r="Y9" s="227"/>
      <c r="Z9" s="136" t="b">
        <f t="shared" si="7"/>
        <v>0</v>
      </c>
      <c r="AA9" s="34"/>
    </row>
    <row r="10" spans="1:27" ht="16.5" customHeight="1">
      <c r="A10" s="34"/>
      <c r="B10" s="53" t="b">
        <f t="shared" si="0"/>
        <v>0</v>
      </c>
      <c r="C10" s="212"/>
      <c r="D10" s="257"/>
      <c r="E10" s="256"/>
      <c r="F10" s="219"/>
      <c r="G10" s="133" t="b">
        <f t="shared" si="1"/>
        <v>0</v>
      </c>
      <c r="H10" s="34"/>
      <c r="I10" s="51"/>
      <c r="J10" s="59"/>
      <c r="K10" s="137">
        <f>IF(K11&gt;M11,K11-M11,)</f>
        <v>0</v>
      </c>
      <c r="L10" s="59"/>
      <c r="M10" s="138">
        <f>IF(M11&gt;K11,M11-K11,IF(K11=M11,0,))</f>
        <v>0</v>
      </c>
      <c r="N10" s="52"/>
      <c r="O10" s="34"/>
      <c r="P10" s="108"/>
      <c r="Q10" s="79"/>
      <c r="R10" s="139">
        <f>IF(R11&gt;T11,R11-T11,)</f>
        <v>0</v>
      </c>
      <c r="S10" s="79"/>
      <c r="T10" s="140">
        <f>IF(T11&gt;R11,T11-R11,IF(R11=T11,0,""))</f>
        <v>0</v>
      </c>
      <c r="U10" s="48"/>
      <c r="V10" s="79"/>
      <c r="W10" s="139">
        <f>IF(W11&gt;Y11,W11-Y11,)</f>
        <v>0</v>
      </c>
      <c r="X10" s="79"/>
      <c r="Y10" s="140">
        <f>IF(Y11&gt;W11,Y11-W11,IF(W11=Y11,0,""))</f>
        <v>0</v>
      </c>
      <c r="Z10" s="109"/>
      <c r="AA10" s="34"/>
    </row>
    <row r="11" spans="1:27" ht="16.5" customHeight="1">
      <c r="A11" s="34"/>
      <c r="B11" s="53" t="b">
        <f t="shared" si="0"/>
        <v>0</v>
      </c>
      <c r="C11" s="217"/>
      <c r="D11" s="255"/>
      <c r="E11" s="256"/>
      <c r="F11" s="219"/>
      <c r="G11" s="133" t="b">
        <f t="shared" si="1"/>
        <v>0</v>
      </c>
      <c r="H11" s="34"/>
      <c r="I11" s="51"/>
      <c r="J11" s="48"/>
      <c r="K11" s="141">
        <f>SUM(K6:K9)</f>
        <v>0</v>
      </c>
      <c r="L11" s="142"/>
      <c r="M11" s="143">
        <f>SUM(M6:M9)</f>
        <v>0</v>
      </c>
      <c r="N11" s="52"/>
      <c r="O11" s="34"/>
      <c r="P11" s="108"/>
      <c r="Q11" s="48"/>
      <c r="R11" s="141">
        <f>SUM(R6:R9)</f>
        <v>0</v>
      </c>
      <c r="S11" s="142"/>
      <c r="T11" s="143">
        <f>SUM(T6:T9)</f>
        <v>0</v>
      </c>
      <c r="U11" s="48"/>
      <c r="V11" s="48"/>
      <c r="W11" s="141">
        <f>SUM(W6:W9)</f>
        <v>0</v>
      </c>
      <c r="X11" s="142"/>
      <c r="Y11" s="143">
        <f>SUM(Y6:Y9)</f>
        <v>0</v>
      </c>
      <c r="Z11" s="109"/>
      <c r="AA11" s="34"/>
    </row>
    <row r="12" spans="1:27" ht="16.5" customHeight="1" thickBot="1">
      <c r="A12" s="34"/>
      <c r="B12" s="53" t="b">
        <f t="shared" si="0"/>
        <v>0</v>
      </c>
      <c r="C12" s="217"/>
      <c r="D12" s="255"/>
      <c r="E12" s="256"/>
      <c r="F12" s="219"/>
      <c r="G12" s="133" t="b">
        <f t="shared" si="1"/>
        <v>0</v>
      </c>
      <c r="H12" s="34"/>
      <c r="I12" s="51"/>
      <c r="J12" s="346" t="s">
        <v>26</v>
      </c>
      <c r="K12" s="366"/>
      <c r="L12" s="366"/>
      <c r="M12" s="366"/>
      <c r="N12" s="52"/>
      <c r="O12" s="34"/>
      <c r="P12" s="112"/>
      <c r="Q12" s="113"/>
      <c r="R12" s="114"/>
      <c r="S12" s="114"/>
      <c r="T12" s="114"/>
      <c r="U12" s="115"/>
      <c r="V12" s="72"/>
      <c r="W12" s="72"/>
      <c r="X12" s="72"/>
      <c r="Y12" s="72"/>
      <c r="Z12" s="107"/>
      <c r="AA12" s="34"/>
    </row>
    <row r="13" spans="1:27" ht="16.5" customHeight="1">
      <c r="A13" s="34"/>
      <c r="B13" s="47"/>
      <c r="C13" s="58"/>
      <c r="D13" s="144">
        <f>IF(D14&gt;F14,D14-F14,IF(D14=F14,0,))</f>
        <v>0</v>
      </c>
      <c r="E13" s="58"/>
      <c r="F13" s="145">
        <f>IF(F14&gt;D14,F14-D14,)</f>
        <v>0</v>
      </c>
      <c r="G13" s="50"/>
      <c r="H13" s="34"/>
      <c r="I13" s="56" t="b">
        <f t="shared" ref="I13:I16" si="8">AND(ISBLANK(J13),NOT(ISBLANK(K13)))</f>
        <v>0</v>
      </c>
      <c r="J13" s="220"/>
      <c r="K13" s="261"/>
      <c r="L13" s="262"/>
      <c r="M13" s="221"/>
      <c r="N13" s="134" t="b">
        <f t="shared" ref="N13:N16" si="9">AND(ISBLANK(L13),NOT(ISBLANK(M13)))</f>
        <v>0</v>
      </c>
      <c r="O13" s="34"/>
      <c r="P13" s="116"/>
      <c r="Q13" s="72"/>
      <c r="R13" s="72"/>
      <c r="S13" s="72"/>
      <c r="T13" s="72"/>
      <c r="U13" s="72"/>
      <c r="V13" s="72"/>
      <c r="W13" s="72"/>
      <c r="X13" s="72"/>
      <c r="Y13" s="72"/>
      <c r="Z13" s="107"/>
      <c r="AA13" s="34"/>
    </row>
    <row r="14" spans="1:27" ht="16.5" customHeight="1">
      <c r="A14" s="34"/>
      <c r="B14" s="47"/>
      <c r="C14" s="48"/>
      <c r="D14" s="141">
        <f>SUM(D6:D12)</f>
        <v>0</v>
      </c>
      <c r="E14" s="142"/>
      <c r="F14" s="143">
        <f>SUM(F6:F12)</f>
        <v>0</v>
      </c>
      <c r="G14" s="50"/>
      <c r="H14" s="34"/>
      <c r="I14" s="56" t="b">
        <f t="shared" si="8"/>
        <v>0</v>
      </c>
      <c r="J14" s="222"/>
      <c r="K14" s="260"/>
      <c r="L14" s="222"/>
      <c r="M14" s="223"/>
      <c r="N14" s="134" t="b">
        <f t="shared" si="9"/>
        <v>0</v>
      </c>
      <c r="O14" s="34"/>
      <c r="P14" s="108"/>
      <c r="Q14" s="48"/>
      <c r="R14" s="48"/>
      <c r="S14" s="48"/>
      <c r="T14" s="48"/>
      <c r="U14" s="48"/>
      <c r="V14" s="48"/>
      <c r="W14" s="48"/>
      <c r="X14" s="48"/>
      <c r="Y14" s="48"/>
      <c r="Z14" s="109"/>
      <c r="AA14" s="34"/>
    </row>
    <row r="15" spans="1:27" ht="16.5" customHeight="1" thickBot="1">
      <c r="A15" s="34"/>
      <c r="B15" s="47"/>
      <c r="C15" s="48"/>
      <c r="D15" s="48"/>
      <c r="E15" s="48"/>
      <c r="F15" s="48"/>
      <c r="G15" s="50"/>
      <c r="H15" s="34"/>
      <c r="I15" s="56" t="b">
        <f t="shared" si="8"/>
        <v>0</v>
      </c>
      <c r="J15" s="222"/>
      <c r="K15" s="260"/>
      <c r="L15" s="222"/>
      <c r="M15" s="223"/>
      <c r="N15" s="134" t="b">
        <f t="shared" si="9"/>
        <v>0</v>
      </c>
      <c r="O15" s="34"/>
      <c r="P15" s="108"/>
      <c r="Q15" s="350" t="s">
        <v>26</v>
      </c>
      <c r="R15" s="351"/>
      <c r="S15" s="351"/>
      <c r="T15" s="351"/>
      <c r="U15" s="48"/>
      <c r="V15" s="350" t="s">
        <v>26</v>
      </c>
      <c r="W15" s="351"/>
      <c r="X15" s="351"/>
      <c r="Y15" s="351"/>
      <c r="Z15" s="109"/>
      <c r="AA15" s="34"/>
    </row>
    <row r="16" spans="1:27" ht="16.5" customHeight="1" thickBot="1">
      <c r="A16" s="34"/>
      <c r="B16" s="47"/>
      <c r="C16" s="339" t="s">
        <v>26</v>
      </c>
      <c r="D16" s="340"/>
      <c r="E16" s="340"/>
      <c r="F16" s="340"/>
      <c r="G16" s="50"/>
      <c r="H16" s="34"/>
      <c r="I16" s="56" t="b">
        <f t="shared" si="8"/>
        <v>0</v>
      </c>
      <c r="J16" s="222"/>
      <c r="K16" s="260"/>
      <c r="L16" s="222"/>
      <c r="M16" s="223"/>
      <c r="N16" s="134" t="b">
        <f t="shared" si="9"/>
        <v>0</v>
      </c>
      <c r="O16" s="135" t="b">
        <f t="shared" ref="O16:O19" si="10">AND(ISBLANK(S16),NOT(ISBLANK(T16)))</f>
        <v>0</v>
      </c>
      <c r="P16" s="110" t="b">
        <f t="shared" ref="P16:P19" si="11">AND(ISBLANK(Q16),NOT(ISBLANK(R16)))</f>
        <v>0</v>
      </c>
      <c r="Q16" s="224"/>
      <c r="R16" s="263"/>
      <c r="S16" s="264"/>
      <c r="T16" s="225"/>
      <c r="U16" s="111" t="b">
        <f t="shared" ref="U16:U19" si="12">AND(ISBLANK(V16),NOT(ISBLANK(W16)))</f>
        <v>0</v>
      </c>
      <c r="V16" s="224"/>
      <c r="W16" s="263"/>
      <c r="X16" s="264"/>
      <c r="Y16" s="225"/>
      <c r="Z16" s="136" t="b">
        <f t="shared" ref="Z16:Z19" si="13">AND(ISBLANK(X16),NOT(ISBLANK(Y16)))</f>
        <v>0</v>
      </c>
      <c r="AA16" s="34"/>
    </row>
    <row r="17" spans="1:27" ht="16.5" customHeight="1">
      <c r="A17" s="34"/>
      <c r="B17" s="53" t="b">
        <f t="shared" ref="B17:B20" si="14">AND(ISBLANK(C17),NOT(ISBLANK(D17)))</f>
        <v>0</v>
      </c>
      <c r="C17" s="218"/>
      <c r="D17" s="253"/>
      <c r="E17" s="254"/>
      <c r="F17" s="211"/>
      <c r="G17" s="133" t="b">
        <f t="shared" ref="G17:G20" si="15">AND(ISBLANK(E17),NOT(ISBLANK(F17)))</f>
        <v>0</v>
      </c>
      <c r="H17" s="34"/>
      <c r="I17" s="51"/>
      <c r="J17" s="59"/>
      <c r="K17" s="137">
        <f>IF(K18&gt;M18,K18-M18,)</f>
        <v>0</v>
      </c>
      <c r="L17" s="59"/>
      <c r="M17" s="138">
        <f>IF(M18&gt;K18,M18-K18,IF(K18=M18,0,))</f>
        <v>0</v>
      </c>
      <c r="N17" s="52"/>
      <c r="O17" s="135" t="b">
        <f t="shared" si="10"/>
        <v>0</v>
      </c>
      <c r="P17" s="110" t="b">
        <f t="shared" si="11"/>
        <v>0</v>
      </c>
      <c r="Q17" s="226"/>
      <c r="R17" s="265"/>
      <c r="S17" s="266"/>
      <c r="T17" s="227"/>
      <c r="U17" s="111" t="b">
        <f t="shared" si="12"/>
        <v>0</v>
      </c>
      <c r="V17" s="226"/>
      <c r="W17" s="265"/>
      <c r="X17" s="266"/>
      <c r="Y17" s="227"/>
      <c r="Z17" s="136" t="b">
        <f t="shared" si="13"/>
        <v>0</v>
      </c>
      <c r="AA17" s="34"/>
    </row>
    <row r="18" spans="1:27" ht="16.5" customHeight="1">
      <c r="A18" s="34"/>
      <c r="B18" s="53" t="b">
        <f t="shared" si="14"/>
        <v>0</v>
      </c>
      <c r="C18" s="212"/>
      <c r="D18" s="257"/>
      <c r="E18" s="256"/>
      <c r="F18" s="219"/>
      <c r="G18" s="133" t="b">
        <f t="shared" si="15"/>
        <v>0</v>
      </c>
      <c r="H18" s="34"/>
      <c r="I18" s="51"/>
      <c r="J18" s="48"/>
      <c r="K18" s="141">
        <f>SUM(K13:K16)</f>
        <v>0</v>
      </c>
      <c r="L18" s="142"/>
      <c r="M18" s="143">
        <f>SUM(M13:M16)</f>
        <v>0</v>
      </c>
      <c r="N18" s="52"/>
      <c r="O18" s="135" t="b">
        <f t="shared" si="10"/>
        <v>0</v>
      </c>
      <c r="P18" s="110" t="b">
        <f t="shared" si="11"/>
        <v>0</v>
      </c>
      <c r="Q18" s="226"/>
      <c r="R18" s="265"/>
      <c r="S18" s="266"/>
      <c r="T18" s="227"/>
      <c r="U18" s="111" t="b">
        <f t="shared" si="12"/>
        <v>0</v>
      </c>
      <c r="V18" s="226"/>
      <c r="W18" s="265"/>
      <c r="X18" s="266"/>
      <c r="Y18" s="227"/>
      <c r="Z18" s="136" t="b">
        <f t="shared" si="13"/>
        <v>0</v>
      </c>
      <c r="AA18" s="34"/>
    </row>
    <row r="19" spans="1:27" ht="16.5" customHeight="1" thickBot="1">
      <c r="A19" s="34"/>
      <c r="B19" s="53" t="b">
        <f t="shared" si="14"/>
        <v>0</v>
      </c>
      <c r="C19" s="217"/>
      <c r="D19" s="255"/>
      <c r="E19" s="256"/>
      <c r="F19" s="219"/>
      <c r="G19" s="133" t="b">
        <f t="shared" si="15"/>
        <v>0</v>
      </c>
      <c r="H19" s="34"/>
      <c r="I19" s="64"/>
      <c r="J19" s="65"/>
      <c r="K19" s="65"/>
      <c r="L19" s="65"/>
      <c r="M19" s="65"/>
      <c r="N19" s="66"/>
      <c r="O19" s="135" t="b">
        <f t="shared" si="10"/>
        <v>0</v>
      </c>
      <c r="P19" s="110" t="b">
        <f t="shared" si="11"/>
        <v>0</v>
      </c>
      <c r="Q19" s="226"/>
      <c r="R19" s="265"/>
      <c r="S19" s="266"/>
      <c r="T19" s="227"/>
      <c r="U19" s="111" t="b">
        <f t="shared" si="12"/>
        <v>0</v>
      </c>
      <c r="V19" s="226"/>
      <c r="W19" s="265"/>
      <c r="X19" s="266"/>
      <c r="Y19" s="227"/>
      <c r="Z19" s="136" t="b">
        <f t="shared" si="13"/>
        <v>0</v>
      </c>
      <c r="AA19" s="34"/>
    </row>
    <row r="20" spans="1:27" ht="16.5" customHeight="1" thickTop="1" thickBot="1">
      <c r="A20" s="34"/>
      <c r="B20" s="53" t="b">
        <f t="shared" si="14"/>
        <v>0</v>
      </c>
      <c r="C20" s="217"/>
      <c r="D20" s="255"/>
      <c r="E20" s="256"/>
      <c r="F20" s="219"/>
      <c r="G20" s="133" t="b">
        <f t="shared" si="15"/>
        <v>0</v>
      </c>
      <c r="H20" s="34"/>
      <c r="I20" s="48"/>
      <c r="J20" s="48"/>
      <c r="K20" s="48"/>
      <c r="L20" s="48"/>
      <c r="M20" s="48"/>
      <c r="N20" s="48"/>
      <c r="O20" s="34"/>
      <c r="P20" s="108"/>
      <c r="Q20" s="79"/>
      <c r="R20" s="139">
        <f>IF(R21&gt;T21,R21-T21,IF(R21=T21,0,""))</f>
        <v>0</v>
      </c>
      <c r="S20" s="79"/>
      <c r="T20" s="140">
        <f>IF(T21&gt;R21,T21-R21,)</f>
        <v>0</v>
      </c>
      <c r="U20" s="48"/>
      <c r="V20" s="79"/>
      <c r="W20" s="139">
        <f>IF(W21&gt;Y21,W21-Y21,IF(W21=Y21,0,""))</f>
        <v>0</v>
      </c>
      <c r="X20" s="79"/>
      <c r="Y20" s="140">
        <f>IF(Y21&gt;W21,Y21-W21,)</f>
        <v>0</v>
      </c>
      <c r="Z20" s="109"/>
      <c r="AA20" s="34"/>
    </row>
    <row r="21" spans="1:27" ht="16.5" customHeight="1" thickTop="1">
      <c r="A21" s="34"/>
      <c r="B21" s="47"/>
      <c r="C21" s="58"/>
      <c r="D21" s="144">
        <f>IF(D22&gt;F22,D22-F22,IF(D22=F22,0,))</f>
        <v>0</v>
      </c>
      <c r="E21" s="58"/>
      <c r="F21" s="145">
        <f>IF(F22&gt;D22,F22-D22,)</f>
        <v>0</v>
      </c>
      <c r="G21" s="50"/>
      <c r="H21" s="34"/>
      <c r="I21" s="67"/>
      <c r="J21" s="68"/>
      <c r="K21" s="69"/>
      <c r="L21" s="69"/>
      <c r="M21" s="69"/>
      <c r="N21" s="70"/>
      <c r="O21" s="34"/>
      <c r="P21" s="108"/>
      <c r="Q21" s="48"/>
      <c r="R21" s="141">
        <f>SUM(R16:R19)</f>
        <v>0</v>
      </c>
      <c r="S21" s="142"/>
      <c r="T21" s="141">
        <f>SUM(T16:T19)</f>
        <v>0</v>
      </c>
      <c r="U21" s="48"/>
      <c r="V21" s="48"/>
      <c r="W21" s="141">
        <f>SUM(W16:W19)</f>
        <v>0</v>
      </c>
      <c r="X21" s="142"/>
      <c r="Y21" s="141">
        <f>SUM(Y16:Y19)</f>
        <v>0</v>
      </c>
      <c r="Z21" s="109"/>
      <c r="AA21" s="34"/>
    </row>
    <row r="22" spans="1:27" ht="16.5" customHeight="1" thickBot="1">
      <c r="A22" s="34"/>
      <c r="B22" s="47"/>
      <c r="C22" s="48"/>
      <c r="D22" s="141">
        <f>SUM(D17:D20)</f>
        <v>0</v>
      </c>
      <c r="E22" s="142"/>
      <c r="F22" s="143">
        <f>SUM(F17:F20)</f>
        <v>0</v>
      </c>
      <c r="G22" s="50"/>
      <c r="H22" s="34"/>
      <c r="I22" s="71"/>
      <c r="J22" s="72"/>
      <c r="K22" s="73"/>
      <c r="L22" s="72"/>
      <c r="M22" s="72"/>
      <c r="N22" s="74"/>
      <c r="O22" s="34"/>
      <c r="P22" s="108"/>
      <c r="Q22" s="350" t="s">
        <v>26</v>
      </c>
      <c r="R22" s="351"/>
      <c r="S22" s="351"/>
      <c r="T22" s="351"/>
      <c r="U22" s="48"/>
      <c r="V22" s="350" t="s">
        <v>26</v>
      </c>
      <c r="W22" s="351"/>
      <c r="X22" s="351"/>
      <c r="Y22" s="351"/>
      <c r="Z22" s="109"/>
      <c r="AA22" s="34"/>
    </row>
    <row r="23" spans="1:27" ht="16.5" customHeight="1">
      <c r="A23" s="34"/>
      <c r="B23" s="47"/>
      <c r="C23" s="48"/>
      <c r="D23" s="48"/>
      <c r="E23" s="48"/>
      <c r="F23" s="48"/>
      <c r="G23" s="50"/>
      <c r="H23" s="34"/>
      <c r="I23" s="75"/>
      <c r="J23" s="48"/>
      <c r="K23" s="49"/>
      <c r="L23" s="48"/>
      <c r="M23" s="48"/>
      <c r="N23" s="76"/>
      <c r="O23" s="135" t="b">
        <f t="shared" ref="O23:O26" si="16">AND(ISBLANK(S23),NOT(ISBLANK(T23)))</f>
        <v>0</v>
      </c>
      <c r="P23" s="110" t="b">
        <f t="shared" ref="P23:P26" si="17">AND(ISBLANK(Q23),NOT(ISBLANK(R23)))</f>
        <v>0</v>
      </c>
      <c r="Q23" s="224"/>
      <c r="R23" s="263"/>
      <c r="S23" s="264"/>
      <c r="T23" s="225"/>
      <c r="U23" s="111" t="b">
        <f t="shared" ref="U23:U26" si="18">AND(ISBLANK(V23),NOT(ISBLANK(W23)))</f>
        <v>0</v>
      </c>
      <c r="V23" s="224"/>
      <c r="W23" s="269"/>
      <c r="X23" s="270"/>
      <c r="Y23" s="234"/>
      <c r="Z23" s="136" t="b">
        <f t="shared" ref="Z23:Z26" si="19">AND(ISBLANK(X23),NOT(ISBLANK(Y23)))</f>
        <v>0</v>
      </c>
      <c r="AA23" s="34"/>
    </row>
    <row r="24" spans="1:27" ht="16.5" customHeight="1" thickBot="1">
      <c r="A24" s="34"/>
      <c r="B24" s="47"/>
      <c r="C24" s="339" t="s">
        <v>26</v>
      </c>
      <c r="D24" s="340"/>
      <c r="E24" s="340"/>
      <c r="F24" s="340"/>
      <c r="G24" s="50"/>
      <c r="H24" s="34"/>
      <c r="I24" s="75"/>
      <c r="J24" s="341" t="s">
        <v>26</v>
      </c>
      <c r="K24" s="340"/>
      <c r="L24" s="340"/>
      <c r="M24" s="340"/>
      <c r="N24" s="76"/>
      <c r="O24" s="135" t="b">
        <f t="shared" si="16"/>
        <v>0</v>
      </c>
      <c r="P24" s="110" t="b">
        <f t="shared" si="17"/>
        <v>0</v>
      </c>
      <c r="Q24" s="226"/>
      <c r="R24" s="265"/>
      <c r="S24" s="266"/>
      <c r="T24" s="227"/>
      <c r="U24" s="111" t="b">
        <f t="shared" si="18"/>
        <v>0</v>
      </c>
      <c r="V24" s="226"/>
      <c r="W24" s="271"/>
      <c r="X24" s="272"/>
      <c r="Y24" s="235"/>
      <c r="Z24" s="136" t="b">
        <f t="shared" si="19"/>
        <v>0</v>
      </c>
      <c r="AA24" s="34"/>
    </row>
    <row r="25" spans="1:27" ht="16.5" customHeight="1">
      <c r="A25" s="34"/>
      <c r="B25" s="53" t="b">
        <f t="shared" ref="B25:B28" si="20">AND(ISBLANK(C25),NOT(ISBLANK(D25)))</f>
        <v>0</v>
      </c>
      <c r="C25" s="210"/>
      <c r="D25" s="253"/>
      <c r="E25" s="254"/>
      <c r="F25" s="211"/>
      <c r="G25" s="133" t="b">
        <f t="shared" ref="G25:G28" si="21">AND(ISBLANK(E25),NOT(ISBLANK(F25)))</f>
        <v>0</v>
      </c>
      <c r="H25" s="34"/>
      <c r="I25" s="77" t="b">
        <f t="shared" ref="I25:I28" si="22">AND(ISBLANK(J25),NOT(ISBLANK(K25)))</f>
        <v>0</v>
      </c>
      <c r="J25" s="224"/>
      <c r="K25" s="263"/>
      <c r="L25" s="264"/>
      <c r="M25" s="225"/>
      <c r="N25" s="146" t="b">
        <f t="shared" ref="N25:N28" si="23">AND(ISBLANK(L25),NOT(ISBLANK(M25)))</f>
        <v>0</v>
      </c>
      <c r="O25" s="135" t="b">
        <f t="shared" si="16"/>
        <v>0</v>
      </c>
      <c r="P25" s="110" t="b">
        <f t="shared" si="17"/>
        <v>0</v>
      </c>
      <c r="Q25" s="226"/>
      <c r="R25" s="265"/>
      <c r="S25" s="266"/>
      <c r="T25" s="227"/>
      <c r="U25" s="111" t="b">
        <f t="shared" si="18"/>
        <v>0</v>
      </c>
      <c r="V25" s="226"/>
      <c r="W25" s="271"/>
      <c r="X25" s="266"/>
      <c r="Y25" s="235"/>
      <c r="Z25" s="136" t="b">
        <f t="shared" si="19"/>
        <v>0</v>
      </c>
      <c r="AA25" s="34"/>
    </row>
    <row r="26" spans="1:27" ht="16.5" customHeight="1">
      <c r="A26" s="34"/>
      <c r="B26" s="53" t="b">
        <f t="shared" si="20"/>
        <v>0</v>
      </c>
      <c r="C26" s="258"/>
      <c r="D26" s="255"/>
      <c r="E26" s="256"/>
      <c r="F26" s="219"/>
      <c r="G26" s="133" t="b">
        <f t="shared" si="21"/>
        <v>0</v>
      </c>
      <c r="H26" s="34"/>
      <c r="I26" s="77" t="b">
        <f t="shared" si="22"/>
        <v>0</v>
      </c>
      <c r="J26" s="226"/>
      <c r="K26" s="265"/>
      <c r="L26" s="266"/>
      <c r="M26" s="227"/>
      <c r="N26" s="146" t="b">
        <f t="shared" si="23"/>
        <v>0</v>
      </c>
      <c r="O26" s="135" t="b">
        <f t="shared" si="16"/>
        <v>0</v>
      </c>
      <c r="P26" s="110" t="b">
        <f t="shared" si="17"/>
        <v>0</v>
      </c>
      <c r="Q26" s="238"/>
      <c r="R26" s="267"/>
      <c r="S26" s="268"/>
      <c r="T26" s="234"/>
      <c r="U26" s="111" t="b">
        <f t="shared" si="18"/>
        <v>0</v>
      </c>
      <c r="V26" s="226"/>
      <c r="W26" s="267"/>
      <c r="X26" s="268"/>
      <c r="Y26" s="235"/>
      <c r="Z26" s="136" t="b">
        <f t="shared" si="19"/>
        <v>0</v>
      </c>
      <c r="AA26" s="34"/>
    </row>
    <row r="27" spans="1:27" ht="16.5" customHeight="1">
      <c r="A27" s="34"/>
      <c r="B27" s="53" t="b">
        <f t="shared" si="20"/>
        <v>0</v>
      </c>
      <c r="C27" s="258"/>
      <c r="D27" s="255"/>
      <c r="E27" s="256"/>
      <c r="F27" s="219"/>
      <c r="G27" s="133" t="b">
        <f t="shared" si="21"/>
        <v>0</v>
      </c>
      <c r="H27" s="34"/>
      <c r="I27" s="77" t="b">
        <f t="shared" si="22"/>
        <v>0</v>
      </c>
      <c r="J27" s="226"/>
      <c r="K27" s="265"/>
      <c r="L27" s="266"/>
      <c r="M27" s="227"/>
      <c r="N27" s="146" t="b">
        <f t="shared" si="23"/>
        <v>0</v>
      </c>
      <c r="O27" s="34"/>
      <c r="P27" s="108"/>
      <c r="Q27" s="191"/>
      <c r="R27" s="192">
        <f>IF(R28&gt;T28,R28-T28,IF(R28=T28,0,""))</f>
        <v>0</v>
      </c>
      <c r="S27" s="193"/>
      <c r="T27" s="194">
        <f>IF(T28&gt;R28,T28-R28,)</f>
        <v>0</v>
      </c>
      <c r="U27" s="48"/>
      <c r="V27" s="79"/>
      <c r="W27" s="192">
        <f>IF(W28&gt;Y28,W28-Y28,IF(W28=Y28,0,""))</f>
        <v>0</v>
      </c>
      <c r="X27" s="193"/>
      <c r="Y27" s="194">
        <f>IF(Y28&gt;W28,Y28-W28,)</f>
        <v>0</v>
      </c>
      <c r="Z27" s="109"/>
      <c r="AA27" s="34"/>
    </row>
    <row r="28" spans="1:27" ht="16.5" customHeight="1">
      <c r="A28" s="34"/>
      <c r="B28" s="53" t="b">
        <f t="shared" si="20"/>
        <v>0</v>
      </c>
      <c r="C28" s="258"/>
      <c r="D28" s="255"/>
      <c r="E28" s="256"/>
      <c r="F28" s="219"/>
      <c r="G28" s="133" t="b">
        <f t="shared" si="21"/>
        <v>0</v>
      </c>
      <c r="H28" s="34"/>
      <c r="I28" s="77" t="b">
        <f t="shared" si="22"/>
        <v>0</v>
      </c>
      <c r="J28" s="226"/>
      <c r="K28" s="265"/>
      <c r="L28" s="266"/>
      <c r="M28" s="227"/>
      <c r="N28" s="146" t="b">
        <f t="shared" si="23"/>
        <v>0</v>
      </c>
      <c r="O28" s="34"/>
      <c r="P28" s="108"/>
      <c r="Q28" s="48"/>
      <c r="R28" s="141">
        <f>SUM(R23:R26)</f>
        <v>0</v>
      </c>
      <c r="S28" s="142"/>
      <c r="T28" s="141">
        <f>SUM(T23:T26)</f>
        <v>0</v>
      </c>
      <c r="U28" s="48"/>
      <c r="V28" s="48"/>
      <c r="W28" s="141">
        <f>SUM(W23:W26)</f>
        <v>0</v>
      </c>
      <c r="X28" s="142"/>
      <c r="Y28" s="141">
        <f>SUM(Y23:Y26)</f>
        <v>0</v>
      </c>
      <c r="Z28" s="109"/>
      <c r="AA28" s="34"/>
    </row>
    <row r="29" spans="1:27" ht="16.5" customHeight="1">
      <c r="A29" s="34"/>
      <c r="B29" s="47"/>
      <c r="C29" s="54"/>
      <c r="D29" s="144">
        <f>IF(D30&gt;F30,D30-F30,IF(D30=F30,0,))</f>
        <v>0</v>
      </c>
      <c r="E29" s="58"/>
      <c r="F29" s="145">
        <f>IF(F30&gt;D30,F30-D30,)</f>
        <v>0</v>
      </c>
      <c r="G29" s="50"/>
      <c r="H29" s="34"/>
      <c r="I29" s="75"/>
      <c r="J29" s="79"/>
      <c r="K29" s="139">
        <f>IF(K30&gt;M30,K30-M30,)</f>
        <v>0</v>
      </c>
      <c r="L29" s="79"/>
      <c r="M29" s="140">
        <f>IF(M30&gt;K30,M30-K30,IF(K30=M30,0,""))</f>
        <v>0</v>
      </c>
      <c r="N29" s="76"/>
      <c r="O29" s="34"/>
      <c r="P29" s="108"/>
      <c r="Q29" s="48"/>
      <c r="R29" s="48"/>
      <c r="S29" s="48"/>
      <c r="T29" s="48"/>
      <c r="U29" s="48"/>
      <c r="V29" s="48"/>
      <c r="W29" s="48"/>
      <c r="X29" s="48"/>
      <c r="Y29" s="48"/>
      <c r="Z29" s="109"/>
      <c r="AA29" s="34"/>
    </row>
    <row r="30" spans="1:27" ht="16.5" customHeight="1">
      <c r="A30" s="34"/>
      <c r="B30" s="47"/>
      <c r="C30" s="48"/>
      <c r="D30" s="141">
        <f>SUM(D25:D28)</f>
        <v>0</v>
      </c>
      <c r="E30" s="142"/>
      <c r="F30" s="143">
        <f>SUM(F25:F28)</f>
        <v>0</v>
      </c>
      <c r="G30" s="50"/>
      <c r="H30" s="34"/>
      <c r="I30" s="75"/>
      <c r="J30" s="48"/>
      <c r="K30" s="141">
        <f>SUM(K25:K28)</f>
        <v>0</v>
      </c>
      <c r="L30" s="142"/>
      <c r="M30" s="143">
        <f>SUM(M25:M28)</f>
        <v>0</v>
      </c>
      <c r="N30" s="76"/>
      <c r="O30" s="34"/>
      <c r="P30" s="108"/>
      <c r="Q30" s="48"/>
      <c r="R30" s="48"/>
      <c r="S30" s="48"/>
      <c r="T30" s="48"/>
      <c r="U30" s="48"/>
      <c r="V30" s="48"/>
      <c r="W30" s="48"/>
      <c r="X30" s="48"/>
      <c r="Y30" s="48"/>
      <c r="Z30" s="109"/>
      <c r="AA30" s="34"/>
    </row>
    <row r="31" spans="1:27" ht="16.5" customHeight="1">
      <c r="A31" s="34"/>
      <c r="B31" s="47"/>
      <c r="C31" s="48"/>
      <c r="D31" s="48"/>
      <c r="E31" s="48"/>
      <c r="F31" s="48"/>
      <c r="G31" s="50"/>
      <c r="H31" s="34"/>
      <c r="I31" s="75"/>
      <c r="J31" s="117"/>
      <c r="K31" s="118"/>
      <c r="L31" s="117"/>
      <c r="M31" s="118"/>
      <c r="N31" s="76"/>
      <c r="O31" s="34"/>
      <c r="P31" s="108"/>
      <c r="Q31" s="48"/>
      <c r="R31" s="147"/>
      <c r="S31" s="48"/>
      <c r="T31" s="208">
        <f>T10+Y10+T20+Y20+T27+Y27-R10-W10-R20-W20-R27-W27</f>
        <v>0</v>
      </c>
      <c r="U31" s="48"/>
      <c r="V31" s="48"/>
      <c r="W31" s="48"/>
      <c r="X31" s="48"/>
      <c r="Y31" s="48"/>
      <c r="Z31" s="109"/>
      <c r="AA31" s="34"/>
    </row>
    <row r="32" spans="1:27" ht="16.5" customHeight="1">
      <c r="A32" s="34"/>
      <c r="B32" s="47"/>
      <c r="C32" s="48"/>
      <c r="D32" s="48"/>
      <c r="E32" s="48"/>
      <c r="F32" s="48"/>
      <c r="G32" s="50"/>
      <c r="H32" s="34"/>
      <c r="I32" s="75"/>
      <c r="J32" s="48"/>
      <c r="K32" s="147"/>
      <c r="L32" s="48"/>
      <c r="M32" s="208">
        <f>T31</f>
        <v>0</v>
      </c>
      <c r="N32" s="76"/>
      <c r="O32" s="34"/>
      <c r="P32" s="119"/>
      <c r="Q32" s="120"/>
      <c r="R32" s="120"/>
      <c r="S32" s="120"/>
      <c r="T32" s="120"/>
      <c r="U32" s="120"/>
      <c r="V32" s="120"/>
      <c r="W32" s="120"/>
      <c r="X32" s="120"/>
      <c r="Y32" s="120"/>
      <c r="Z32" s="121"/>
      <c r="AA32" s="34"/>
    </row>
    <row r="33" spans="1:27" ht="16.5" customHeight="1">
      <c r="A33" s="34"/>
      <c r="B33" s="47"/>
      <c r="C33" s="48"/>
      <c r="D33" s="48"/>
      <c r="E33" s="48"/>
      <c r="F33" s="48"/>
      <c r="G33" s="50"/>
      <c r="H33" s="34"/>
      <c r="I33" s="75"/>
      <c r="J33" s="48"/>
      <c r="K33" s="48"/>
      <c r="L33" s="48"/>
      <c r="M33" s="48"/>
      <c r="N33" s="76"/>
      <c r="O33" s="34"/>
      <c r="P33" s="1"/>
      <c r="Q33" s="1"/>
      <c r="R33" s="1"/>
      <c r="S33" s="1"/>
      <c r="T33" s="1"/>
      <c r="U33" s="1"/>
      <c r="V33" s="1"/>
      <c r="W33" s="1"/>
      <c r="X33" s="34"/>
      <c r="Y33" s="34"/>
      <c r="Z33" s="34"/>
      <c r="AA33" s="34"/>
    </row>
    <row r="34" spans="1:27" ht="16.5" customHeight="1">
      <c r="A34" s="34"/>
      <c r="B34" s="47"/>
      <c r="C34" s="48"/>
      <c r="D34" s="148" t="s">
        <v>28</v>
      </c>
      <c r="E34" s="149" t="s">
        <v>53</v>
      </c>
      <c r="F34" s="150">
        <f>D13+D21+D29-F13-F21-F29</f>
        <v>0</v>
      </c>
      <c r="G34" s="50"/>
      <c r="H34" s="34"/>
      <c r="I34" s="75"/>
      <c r="J34" s="367" t="s">
        <v>54</v>
      </c>
      <c r="K34" s="367"/>
      <c r="L34" s="151" t="s">
        <v>53</v>
      </c>
      <c r="M34" s="152">
        <f>M10+M17+M29+M32-K10-K17-K29</f>
        <v>0</v>
      </c>
      <c r="N34" s="76"/>
      <c r="O34" s="34"/>
      <c r="P34" s="368" t="str">
        <f>IF(R35=W35, "Great job! Your debits equal your credits!","Oh no...your debits don't equal your credits")</f>
        <v>Great job! Your debits equal your credits!</v>
      </c>
      <c r="Q34" s="369"/>
      <c r="R34" s="369"/>
      <c r="S34" s="369"/>
      <c r="T34" s="369"/>
      <c r="U34" s="369"/>
      <c r="V34" s="369"/>
      <c r="W34" s="369"/>
      <c r="X34" s="369"/>
      <c r="Y34" s="369"/>
      <c r="Z34" s="34"/>
      <c r="AA34" s="34"/>
    </row>
    <row r="35" spans="1:27" ht="16.5" customHeight="1" thickBot="1">
      <c r="A35" s="34"/>
      <c r="B35" s="86"/>
      <c r="C35" s="87"/>
      <c r="D35" s="87"/>
      <c r="E35" s="87"/>
      <c r="F35" s="87"/>
      <c r="G35" s="89"/>
      <c r="H35" s="34"/>
      <c r="I35" s="90"/>
      <c r="J35" s="153"/>
      <c r="K35" s="153"/>
      <c r="L35" s="153"/>
      <c r="M35" s="153"/>
      <c r="N35" s="93"/>
      <c r="O35" s="34"/>
      <c r="P35" s="154"/>
      <c r="Q35" s="48"/>
      <c r="R35" s="155">
        <f>D14+D22+D30+K11+K18+K30+R11+W11+R21+W21+R28+W28</f>
        <v>0</v>
      </c>
      <c r="S35" s="34"/>
      <c r="T35" s="156"/>
      <c r="U35" s="157"/>
      <c r="V35" s="34"/>
      <c r="W35" s="155">
        <f>F14+F22+F30+M11+M18+M30+T11+Y11+T21+Y21+T28+Y28</f>
        <v>0</v>
      </c>
      <c r="X35" s="362"/>
      <c r="Y35" s="363"/>
      <c r="Z35" s="34"/>
      <c r="AA35" s="34"/>
    </row>
    <row r="36" spans="1:27" ht="26.25" customHeight="1" thickTop="1">
      <c r="A36" s="34"/>
      <c r="B36" s="48"/>
      <c r="C36" s="48"/>
      <c r="D36" s="48"/>
      <c r="E36" s="48"/>
      <c r="F36" s="48"/>
      <c r="G36" s="48"/>
      <c r="H36" s="34"/>
      <c r="I36" s="34"/>
      <c r="J36" s="34"/>
      <c r="K36" s="34"/>
      <c r="L36" s="34"/>
      <c r="M36" s="34"/>
      <c r="N36" s="34"/>
      <c r="O36" s="34"/>
      <c r="P36" s="158"/>
      <c r="Q36" s="159"/>
      <c r="R36" s="160" t="s">
        <v>55</v>
      </c>
      <c r="S36" s="161"/>
      <c r="T36" s="162" t="s">
        <v>53</v>
      </c>
      <c r="U36" s="159"/>
      <c r="V36" s="159"/>
      <c r="W36" s="163" t="s">
        <v>56</v>
      </c>
      <c r="X36" s="164"/>
      <c r="Y36" s="190"/>
      <c r="Z36" s="34"/>
      <c r="AA36" s="34"/>
    </row>
    <row r="37" spans="1:27" ht="15.75" customHeight="1">
      <c r="A37" s="34"/>
      <c r="B37" s="48"/>
      <c r="C37" s="48"/>
      <c r="D37" s="48"/>
      <c r="E37" s="48"/>
      <c r="F37" s="48"/>
      <c r="G37" s="48"/>
      <c r="H37" s="34"/>
      <c r="I37" s="34"/>
      <c r="J37" s="34"/>
      <c r="K37" s="34"/>
      <c r="L37" s="34"/>
      <c r="M37" s="34"/>
      <c r="N37" s="34"/>
      <c r="O37" s="34"/>
      <c r="P37" s="48"/>
      <c r="Q37" s="34"/>
      <c r="R37" s="95" t="b">
        <f>AND(R35=121200,W35=121200)</f>
        <v>0</v>
      </c>
      <c r="S37" s="34"/>
      <c r="T37" s="34"/>
      <c r="U37" s="48"/>
      <c r="V37" s="34"/>
      <c r="W37" s="34"/>
      <c r="X37" s="34"/>
      <c r="Y37" s="34"/>
      <c r="Z37" s="34"/>
      <c r="AA37" s="34"/>
    </row>
    <row r="38" spans="1:27" ht="15.75" customHeight="1">
      <c r="A38" s="34"/>
      <c r="B38" s="48"/>
      <c r="C38" s="48"/>
      <c r="D38" s="48"/>
      <c r="E38" s="48"/>
      <c r="F38" s="48"/>
      <c r="G38" s="48"/>
      <c r="H38" s="34"/>
      <c r="I38" s="34"/>
      <c r="J38" s="34"/>
      <c r="K38" s="34"/>
      <c r="L38" s="34"/>
      <c r="M38" s="34"/>
      <c r="N38" s="34"/>
      <c r="O38" s="34"/>
      <c r="P38" s="48"/>
      <c r="Q38" s="34"/>
      <c r="R38" s="34"/>
      <c r="S38" s="34"/>
      <c r="T38" s="34"/>
      <c r="U38" s="48"/>
      <c r="V38" s="34"/>
      <c r="W38" s="34"/>
      <c r="X38" s="34"/>
      <c r="Y38" s="34"/>
      <c r="Z38" s="34"/>
      <c r="AA38" s="34"/>
    </row>
    <row r="39" spans="1:27" ht="15.75" customHeight="1">
      <c r="A39" s="34"/>
      <c r="B39" s="48"/>
      <c r="C39" s="48"/>
      <c r="D39" s="48"/>
      <c r="E39" s="48"/>
      <c r="F39" s="48"/>
      <c r="G39" s="48"/>
      <c r="H39" s="34"/>
      <c r="I39" s="34"/>
      <c r="J39" s="34"/>
      <c r="K39" s="34"/>
      <c r="L39" s="34"/>
      <c r="M39" s="34"/>
      <c r="N39" s="34"/>
      <c r="O39" s="34"/>
      <c r="P39" s="34"/>
      <c r="Q39" s="34"/>
      <c r="R39" s="34"/>
      <c r="S39" s="34"/>
      <c r="T39" s="34"/>
      <c r="U39" s="34"/>
      <c r="V39" s="34"/>
      <c r="W39" s="34"/>
      <c r="X39" s="34"/>
      <c r="Y39" s="34"/>
      <c r="Z39" s="34"/>
      <c r="AA39" s="34"/>
    </row>
    <row r="40" spans="1:27" ht="15.75" customHeight="1">
      <c r="A40" s="34"/>
      <c r="B40" s="48"/>
      <c r="C40" s="48"/>
      <c r="D40" s="48"/>
      <c r="E40" s="48"/>
      <c r="F40" s="48"/>
      <c r="G40" s="48"/>
      <c r="H40" s="34"/>
      <c r="I40" s="34"/>
      <c r="J40" s="34"/>
      <c r="K40" s="34"/>
      <c r="L40" s="34"/>
      <c r="M40" s="34"/>
      <c r="N40" s="34"/>
      <c r="O40" s="34"/>
      <c r="P40" s="34"/>
      <c r="Q40" s="34"/>
      <c r="R40" s="34"/>
      <c r="S40" s="34"/>
      <c r="T40" s="34"/>
      <c r="U40" s="34"/>
      <c r="V40" s="34"/>
      <c r="W40" s="34"/>
      <c r="X40" s="34"/>
      <c r="Y40" s="34"/>
      <c r="Z40" s="34"/>
      <c r="AA40" s="34"/>
    </row>
    <row r="41" spans="1:27" ht="15.75" customHeight="1">
      <c r="A41" s="34"/>
      <c r="B41" s="48"/>
      <c r="C41" s="48"/>
      <c r="D41" s="48"/>
      <c r="E41" s="48"/>
      <c r="F41" s="48"/>
      <c r="G41" s="48"/>
      <c r="H41" s="34"/>
      <c r="I41" s="34"/>
      <c r="J41" s="34"/>
      <c r="K41" s="34"/>
      <c r="L41" s="34"/>
      <c r="M41" s="34"/>
      <c r="N41" s="34"/>
      <c r="O41" s="34"/>
      <c r="P41" s="34"/>
      <c r="Q41" s="34"/>
      <c r="R41" s="34"/>
      <c r="S41" s="34"/>
      <c r="T41" s="34"/>
      <c r="U41" s="34"/>
      <c r="V41" s="34"/>
      <c r="W41" s="34"/>
      <c r="X41" s="34"/>
      <c r="Y41" s="34"/>
      <c r="Z41" s="34"/>
      <c r="AA41" s="34"/>
    </row>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HMFxooQWjeboqawOhfRiMchYvVBe2R/jenAqozxJzw276KqsXEFekvkaX1HHL/Tr5MN0owm7rtJWHkc0z7msqg==" saltValue="pdZrjGFi//9kbDqSptwD2w==" spinCount="100000" sheet="1" objects="1" scenarios="1"/>
  <mergeCells count="15">
    <mergeCell ref="X35:Y35"/>
    <mergeCell ref="C5:F5"/>
    <mergeCell ref="J5:M5"/>
    <mergeCell ref="Q5:T5"/>
    <mergeCell ref="V5:Y5"/>
    <mergeCell ref="J12:M12"/>
    <mergeCell ref="V15:Y15"/>
    <mergeCell ref="C16:F16"/>
    <mergeCell ref="J34:K34"/>
    <mergeCell ref="P34:Y34"/>
    <mergeCell ref="Q15:T15"/>
    <mergeCell ref="Q22:T22"/>
    <mergeCell ref="V22:Y22"/>
    <mergeCell ref="C24:F24"/>
    <mergeCell ref="J24:M24"/>
  </mergeCells>
  <conditionalFormatting sqref="P35:U35 P34">
    <cfRule type="containsText" dxfId="164" priority="4" operator="containsText" text="Great Job">
      <formula>NOT(ISERROR(SEARCH(("Great Job"),(P34))))</formula>
    </cfRule>
  </conditionalFormatting>
  <conditionalFormatting sqref="J5 Q5 V5 J12 Q15 V15 C16 Q22 V22 C24 J24">
    <cfRule type="containsText" dxfId="163" priority="5" operator="containsText" text="Account Name Goes Here">
      <formula>NOT(ISERROR(SEARCH(("Account Name Goes Here"),(C5))))</formula>
    </cfRule>
  </conditionalFormatting>
  <conditionalFormatting sqref="D6:D12 F6:F12 K6:K9 M6:M9 R6:R9 T6:T9 W6:W9 Y6:Y9 K13:K16 M13:M16 R16:R19 T16:T19 W16:W19 Y16:Y19 D17:D20 F17:F20 R23:R26 T23:T26 W23:W26 Y23:Y26 D25:D28 F25:F28 K25:K28 M25:M28">
    <cfRule type="expression" dxfId="162" priority="6">
      <formula>ISBLANK(C6)</formula>
    </cfRule>
  </conditionalFormatting>
  <conditionalFormatting sqref="C6:C12 C17:C20 C25:C28">
    <cfRule type="expression" dxfId="161" priority="7">
      <formula>B6=TRUE</formula>
    </cfRule>
  </conditionalFormatting>
  <conditionalFormatting sqref="E6:E12 E17:E20 E25:E28">
    <cfRule type="expression" dxfId="160" priority="8">
      <formula>G6=TRUE</formula>
    </cfRule>
  </conditionalFormatting>
  <conditionalFormatting sqref="J6:J9 J13:J16">
    <cfRule type="expression" dxfId="159" priority="9">
      <formula>I6=TRUE</formula>
    </cfRule>
  </conditionalFormatting>
  <conditionalFormatting sqref="J25:J28 Q6:Q9 Q16:Q19 Q23:Q26 V6:V9 V16:V19 V23:V26">
    <cfRule type="expression" dxfId="158" priority="10">
      <formula>I25=TRUE</formula>
    </cfRule>
  </conditionalFormatting>
  <conditionalFormatting sqref="S6:S9 S16:S19 S23:S26">
    <cfRule type="expression" dxfId="157" priority="11">
      <formula>O6=TRUE</formula>
    </cfRule>
  </conditionalFormatting>
  <conditionalFormatting sqref="X6:X9 X16:X19 X23:X26">
    <cfRule type="expression" dxfId="156" priority="12">
      <formula>Z6=TRUE</formula>
    </cfRule>
  </conditionalFormatting>
  <conditionalFormatting sqref="L6:L9 L13:L16">
    <cfRule type="expression" dxfId="155" priority="13">
      <formula>N6=TRUE</formula>
    </cfRule>
  </conditionalFormatting>
  <conditionalFormatting sqref="L25:L28">
    <cfRule type="expression" dxfId="154" priority="14">
      <formula>N25=TRUE</formula>
    </cfRule>
  </conditionalFormatting>
  <conditionalFormatting sqref="F34">
    <cfRule type="cellIs" dxfId="153" priority="15" operator="equal">
      <formula>89800</formula>
    </cfRule>
  </conditionalFormatting>
  <conditionalFormatting sqref="M34">
    <cfRule type="cellIs" dxfId="152" priority="16" operator="equal">
      <formula>89800</formula>
    </cfRule>
  </conditionalFormatting>
  <conditionalFormatting sqref="P35:X36">
    <cfRule type="expression" dxfId="151" priority="18">
      <formula>$R$37=TRUE</formula>
    </cfRule>
  </conditionalFormatting>
  <conditionalFormatting sqref="M32">
    <cfRule type="cellIs" dxfId="150" priority="3" operator="equal">
      <formula>10800</formula>
    </cfRule>
  </conditionalFormatting>
  <conditionalFormatting sqref="T31">
    <cfRule type="cellIs" dxfId="149" priority="2" operator="equal">
      <formula>10800</formula>
    </cfRule>
  </conditionalFormatting>
  <conditionalFormatting sqref="C5">
    <cfRule type="containsText" dxfId="148" priority="1" operator="containsText" text="Account Name Goes Here">
      <formula>NOT(ISERROR(SEARCH(("Account Name Goes Here"),(C5))))</formula>
    </cfRule>
  </conditionalFormatting>
  <dataValidations count="4">
    <dataValidation type="whole" allowBlank="1" showDropDown="1" showInputMessage="1" showErrorMessage="1" prompt="Enter a number between 0 and 1000000" sqref="K6:K9 M6:M9 R6:R9 T6:T9 W6:W9 Y6:Y9 D6:D12 F6:F12 K13:K16 M13:M16 R16:R19 T16:T19 W16:W19 Y16:Y19 D17:D20 F17:F20 R23:R26 T23:T26 W23:W26 Y23:Y26 D25:D28 F25:F28 K25:K28 M25:M28" xr:uid="{00000000-0002-0000-0A00-000000000000}">
      <formula1>0</formula1>
      <formula2>1000000</formula2>
    </dataValidation>
    <dataValidation type="list" allowBlank="1" showDropDown="1" showErrorMessage="1" sqref="C13" xr:uid="{00000000-0002-0000-0A00-000001000000}">
      <formula1>"1.0,2.0,3.0,4.0,5.0,6.0,7.0,8.0,9.0,10.0"</formula1>
    </dataValidation>
    <dataValidation type="list" allowBlank="1" showInputMessage="1" showErrorMessage="1" prompt="Click and enter a value from the list of items" sqref="J6:J9 L6:L9 Q6:Q9 S6:S9 V6:V9 X6:X9 C6:C12 E6:E12 J13:J16 L13:L16 Q16:Q19 S16:S19 V16:V19 X16:X19 C17:C20 E17:E20 Q23:Q26 S23:S26 V23:V26 X23:X26 C25:C28 E25:E28 J25:J28 L25:L28" xr:uid="{00000000-0002-0000-0A00-000002000000}">
      <formula1>"1,2,3,4,5,6,7"</formula1>
    </dataValidation>
    <dataValidation type="list" allowBlank="1" showDropDown="1" sqref="C29" xr:uid="{00000000-0002-0000-0A00-000003000000}">
      <formula1>"1.0,2.0,3.0,4.0,5.0,6.0,7.0,8.0,9.0,10.0"</formula1>
    </dataValidation>
  </dataValidations>
  <pageMargins left="0" right="0" top="0" bottom="0"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9DDAE-794D-41B0-8E81-ABDA663339B2}">
  <sheetPr>
    <tabColor rgb="FF529E36"/>
    <pageSetUpPr fitToPage="1"/>
  </sheetPr>
  <dimension ref="A1:AA1000"/>
  <sheetViews>
    <sheetView showGridLines="0" workbookViewId="0">
      <selection activeCell="C5" sqref="C5:F5"/>
    </sheetView>
  </sheetViews>
  <sheetFormatPr baseColWidth="10" defaultColWidth="11.1640625" defaultRowHeight="15" customHeight="1"/>
  <cols>
    <col min="1" max="1" width="3.5" customWidth="1"/>
    <col min="2" max="2" width="4.6640625" customWidth="1"/>
    <col min="3" max="3" width="3.6640625" customWidth="1"/>
    <col min="4" max="4" width="10.6640625" customWidth="1"/>
    <col min="5" max="5" width="3.6640625" customWidth="1"/>
    <col min="6" max="6" width="11.1640625" bestFit="1" customWidth="1"/>
    <col min="7" max="7" width="5.5" customWidth="1"/>
    <col min="8" max="8" width="4.83203125" customWidth="1"/>
    <col min="9" max="9" width="4.6640625" customWidth="1"/>
    <col min="10" max="10" width="3.6640625" customWidth="1"/>
    <col min="11" max="11" width="10.6640625" customWidth="1"/>
    <col min="12" max="12" width="3.6640625" customWidth="1"/>
    <col min="13" max="13" width="11.1640625" bestFit="1" customWidth="1"/>
    <col min="14" max="14" width="6" customWidth="1"/>
    <col min="15" max="15" width="5.5" customWidth="1"/>
    <col min="16" max="16" width="4.6640625" customWidth="1"/>
    <col min="17" max="17" width="3.6640625" customWidth="1"/>
    <col min="18" max="18" width="10.6640625" customWidth="1"/>
    <col min="19" max="19" width="4.5" customWidth="1"/>
    <col min="20" max="20" width="11.1640625" bestFit="1" customWidth="1"/>
    <col min="21" max="21" width="4.6640625" customWidth="1"/>
    <col min="22" max="22" width="3.6640625" customWidth="1"/>
    <col min="23" max="23" width="10.6640625" customWidth="1"/>
    <col min="24" max="24" width="3.6640625" customWidth="1"/>
    <col min="25" max="25" width="10.6640625" customWidth="1"/>
    <col min="26" max="26" width="5.1640625" customWidth="1"/>
    <col min="27" max="27" width="3.6640625" customWidth="1"/>
  </cols>
  <sheetData>
    <row r="1" spans="1:27" ht="16.5" customHeight="1" thickBot="1">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16.5" customHeight="1" thickTop="1" thickBot="1">
      <c r="A2" s="34"/>
      <c r="B2" s="96"/>
      <c r="C2" s="97"/>
      <c r="D2" s="98"/>
      <c r="E2" s="99"/>
      <c r="F2" s="98"/>
      <c r="G2" s="99"/>
      <c r="H2" s="34"/>
      <c r="I2" s="35"/>
      <c r="J2" s="36"/>
      <c r="K2" s="37"/>
      <c r="L2" s="37"/>
      <c r="M2" s="37"/>
      <c r="N2" s="38"/>
      <c r="O2" s="130"/>
      <c r="P2" s="100"/>
      <c r="Q2" s="101"/>
      <c r="R2" s="102"/>
      <c r="S2" s="102"/>
      <c r="T2" s="102"/>
      <c r="U2" s="102"/>
      <c r="V2" s="102"/>
      <c r="W2" s="102"/>
      <c r="X2" s="102"/>
      <c r="Y2" s="131"/>
      <c r="Z2" s="103"/>
      <c r="AA2" s="34"/>
    </row>
    <row r="3" spans="1:27" ht="16.5" customHeight="1" thickTop="1">
      <c r="A3" s="34"/>
      <c r="B3" s="39"/>
      <c r="C3" s="40"/>
      <c r="D3" s="41"/>
      <c r="E3" s="40"/>
      <c r="F3" s="40"/>
      <c r="G3" s="42"/>
      <c r="H3" s="34"/>
      <c r="I3" s="43"/>
      <c r="J3" s="44"/>
      <c r="K3" s="45"/>
      <c r="L3" s="44"/>
      <c r="M3" s="44"/>
      <c r="N3" s="46"/>
      <c r="O3" s="34"/>
      <c r="P3" s="104"/>
      <c r="Q3" s="105"/>
      <c r="R3" s="106"/>
      <c r="S3" s="105"/>
      <c r="T3" s="105"/>
      <c r="U3" s="105"/>
      <c r="V3" s="105"/>
      <c r="W3" s="105"/>
      <c r="X3" s="105"/>
      <c r="Y3" s="132"/>
      <c r="Z3" s="107"/>
      <c r="AA3" s="34"/>
    </row>
    <row r="4" spans="1:27" ht="16.5" customHeight="1">
      <c r="A4" s="34"/>
      <c r="B4" s="47"/>
      <c r="C4" s="48"/>
      <c r="D4" s="49"/>
      <c r="E4" s="48"/>
      <c r="F4" s="48"/>
      <c r="G4" s="50"/>
      <c r="H4" s="34"/>
      <c r="I4" s="51"/>
      <c r="J4" s="48"/>
      <c r="K4" s="49"/>
      <c r="L4" s="48"/>
      <c r="M4" s="48"/>
      <c r="N4" s="52"/>
      <c r="O4" s="34"/>
      <c r="P4" s="108"/>
      <c r="Q4" s="48"/>
      <c r="R4" s="49"/>
      <c r="S4" s="48"/>
      <c r="T4" s="48"/>
      <c r="U4" s="48"/>
      <c r="V4" s="48"/>
      <c r="W4" s="48"/>
      <c r="X4" s="48"/>
      <c r="Y4" s="48"/>
      <c r="Z4" s="109"/>
      <c r="AA4" s="34"/>
    </row>
    <row r="5" spans="1:27" ht="16.5" customHeight="1" thickBot="1">
      <c r="A5" s="34"/>
      <c r="B5" s="47"/>
      <c r="C5" s="339" t="s">
        <v>26</v>
      </c>
      <c r="D5" s="339"/>
      <c r="E5" s="339"/>
      <c r="F5" s="339"/>
      <c r="G5" s="50"/>
      <c r="H5" s="34"/>
      <c r="I5" s="51"/>
      <c r="J5" s="352" t="s">
        <v>26</v>
      </c>
      <c r="K5" s="340"/>
      <c r="L5" s="340"/>
      <c r="M5" s="340"/>
      <c r="N5" s="52"/>
      <c r="O5" s="34"/>
      <c r="P5" s="108"/>
      <c r="Q5" s="350" t="s">
        <v>26</v>
      </c>
      <c r="R5" s="351"/>
      <c r="S5" s="351"/>
      <c r="T5" s="351"/>
      <c r="U5" s="48"/>
      <c r="V5" s="350" t="s">
        <v>26</v>
      </c>
      <c r="W5" s="351"/>
      <c r="X5" s="351"/>
      <c r="Y5" s="351"/>
      <c r="Z5" s="109"/>
      <c r="AA5" s="34"/>
    </row>
    <row r="6" spans="1:27" ht="16.5" customHeight="1">
      <c r="A6" s="34"/>
      <c r="B6" s="53" t="b">
        <f t="shared" ref="B6:B12" si="0">AND(ISBLANK(C6),NOT(ISBLANK(D6)))</f>
        <v>0</v>
      </c>
      <c r="C6" s="273"/>
      <c r="D6" s="274"/>
      <c r="E6" s="254"/>
      <c r="F6" s="275"/>
      <c r="G6" s="133" t="b">
        <f t="shared" ref="G6:G12" si="1">AND(ISBLANK(E6),NOT(ISBLANK(F6)))</f>
        <v>0</v>
      </c>
      <c r="H6" s="34"/>
      <c r="I6" s="56" t="b">
        <f t="shared" ref="I6:I9" si="2">AND(ISBLANK(J6),NOT(ISBLANK(K6)))</f>
        <v>0</v>
      </c>
      <c r="J6" s="230"/>
      <c r="K6" s="284"/>
      <c r="L6" s="285"/>
      <c r="M6" s="286"/>
      <c r="N6" s="134" t="b">
        <f t="shared" ref="N6:N9" si="3">AND(ISBLANK(L6),NOT(ISBLANK(M6)))</f>
        <v>0</v>
      </c>
      <c r="O6" s="135" t="b">
        <f t="shared" ref="O6:O9" si="4">AND(ISBLANK(S6),NOT(ISBLANK(T6)))</f>
        <v>0</v>
      </c>
      <c r="P6" s="110" t="b">
        <f t="shared" ref="P6:P9" si="5">AND(ISBLANK(Q6),NOT(ISBLANK(R6)))</f>
        <v>0</v>
      </c>
      <c r="Q6" s="224"/>
      <c r="R6" s="269"/>
      <c r="S6" s="270"/>
      <c r="T6" s="234"/>
      <c r="U6" s="111" t="b">
        <f t="shared" ref="U6:U9" si="6">AND(ISBLANK(V6),NOT(ISBLANK(W6)))</f>
        <v>0</v>
      </c>
      <c r="V6" s="302"/>
      <c r="W6" s="269"/>
      <c r="X6" s="270"/>
      <c r="Y6" s="234"/>
      <c r="Z6" s="136" t="b">
        <f t="shared" ref="Z6:Z9" si="7">AND(ISBLANK(X6),NOT(ISBLANK(Y6)))</f>
        <v>0</v>
      </c>
      <c r="AA6" s="34"/>
    </row>
    <row r="7" spans="1:27" ht="16.5" customHeight="1">
      <c r="A7" s="34"/>
      <c r="B7" s="53" t="b">
        <f t="shared" si="0"/>
        <v>0</v>
      </c>
      <c r="C7" s="214"/>
      <c r="D7" s="257"/>
      <c r="E7" s="256"/>
      <c r="F7" s="234"/>
      <c r="G7" s="133" t="b">
        <f t="shared" si="1"/>
        <v>0</v>
      </c>
      <c r="H7" s="34"/>
      <c r="I7" s="56" t="b">
        <f t="shared" si="2"/>
        <v>0</v>
      </c>
      <c r="J7" s="287"/>
      <c r="K7" s="288"/>
      <c r="L7" s="289"/>
      <c r="M7" s="290"/>
      <c r="N7" s="134" t="b">
        <f t="shared" si="3"/>
        <v>0</v>
      </c>
      <c r="O7" s="135" t="b">
        <f t="shared" si="4"/>
        <v>0</v>
      </c>
      <c r="P7" s="110" t="b">
        <f t="shared" si="5"/>
        <v>0</v>
      </c>
      <c r="Q7" s="226"/>
      <c r="R7" s="267"/>
      <c r="S7" s="266"/>
      <c r="T7" s="235"/>
      <c r="U7" s="111" t="b">
        <f t="shared" si="6"/>
        <v>0</v>
      </c>
      <c r="V7" s="299"/>
      <c r="W7" s="267"/>
      <c r="X7" s="272"/>
      <c r="Y7" s="235"/>
      <c r="Z7" s="136" t="b">
        <f t="shared" si="7"/>
        <v>0</v>
      </c>
      <c r="AA7" s="34"/>
    </row>
    <row r="8" spans="1:27" ht="16.5" customHeight="1">
      <c r="A8" s="34"/>
      <c r="B8" s="53" t="b">
        <f t="shared" si="0"/>
        <v>0</v>
      </c>
      <c r="C8" s="217"/>
      <c r="D8" s="257"/>
      <c r="E8" s="276"/>
      <c r="F8" s="216"/>
      <c r="G8" s="133" t="b">
        <f t="shared" si="1"/>
        <v>0</v>
      </c>
      <c r="H8" s="34"/>
      <c r="I8" s="56" t="b">
        <f t="shared" si="2"/>
        <v>0</v>
      </c>
      <c r="J8" s="222"/>
      <c r="K8" s="291"/>
      <c r="L8" s="289"/>
      <c r="M8" s="290"/>
      <c r="N8" s="134" t="b">
        <f t="shared" si="3"/>
        <v>0</v>
      </c>
      <c r="O8" s="135" t="b">
        <f t="shared" si="4"/>
        <v>0</v>
      </c>
      <c r="P8" s="110" t="b">
        <f t="shared" si="5"/>
        <v>0</v>
      </c>
      <c r="Q8" s="226"/>
      <c r="R8" s="271"/>
      <c r="S8" s="266"/>
      <c r="T8" s="235"/>
      <c r="U8" s="111" t="b">
        <f t="shared" si="6"/>
        <v>0</v>
      </c>
      <c r="V8" s="299"/>
      <c r="W8" s="271"/>
      <c r="X8" s="272"/>
      <c r="Y8" s="235"/>
      <c r="Z8" s="136" t="b">
        <f t="shared" si="7"/>
        <v>0</v>
      </c>
      <c r="AA8" s="34"/>
    </row>
    <row r="9" spans="1:27" ht="16.5" customHeight="1">
      <c r="A9" s="34"/>
      <c r="B9" s="53" t="b">
        <f t="shared" si="0"/>
        <v>0</v>
      </c>
      <c r="C9" s="212"/>
      <c r="D9" s="257"/>
      <c r="E9" s="277"/>
      <c r="F9" s="216"/>
      <c r="G9" s="133" t="b">
        <f t="shared" si="1"/>
        <v>0</v>
      </c>
      <c r="H9" s="34"/>
      <c r="I9" s="56" t="b">
        <f t="shared" si="2"/>
        <v>0</v>
      </c>
      <c r="J9" s="287"/>
      <c r="K9" s="291"/>
      <c r="L9" s="289"/>
      <c r="M9" s="290"/>
      <c r="N9" s="134" t="b">
        <f t="shared" si="3"/>
        <v>0</v>
      </c>
      <c r="O9" s="135" t="b">
        <f t="shared" si="4"/>
        <v>0</v>
      </c>
      <c r="P9" s="110" t="b">
        <f t="shared" si="5"/>
        <v>0</v>
      </c>
      <c r="Q9" s="238"/>
      <c r="R9" s="267"/>
      <c r="S9" s="266"/>
      <c r="T9" s="235"/>
      <c r="U9" s="111" t="b">
        <f t="shared" si="6"/>
        <v>0</v>
      </c>
      <c r="V9" s="226"/>
      <c r="W9" s="271"/>
      <c r="X9" s="272"/>
      <c r="Y9" s="235"/>
      <c r="Z9" s="136" t="b">
        <f t="shared" si="7"/>
        <v>0</v>
      </c>
      <c r="AA9" s="34"/>
    </row>
    <row r="10" spans="1:27" ht="16.5" customHeight="1">
      <c r="A10" s="34"/>
      <c r="B10" s="53" t="b">
        <f t="shared" si="0"/>
        <v>0</v>
      </c>
      <c r="C10" s="214"/>
      <c r="D10" s="257"/>
      <c r="E10" s="277"/>
      <c r="F10" s="216"/>
      <c r="G10" s="133" t="b">
        <f t="shared" si="1"/>
        <v>0</v>
      </c>
      <c r="H10" s="34"/>
      <c r="I10" s="51"/>
      <c r="J10" s="195"/>
      <c r="K10" s="137">
        <f>IF(K11&gt;M11,K11-M11,)</f>
        <v>0</v>
      </c>
      <c r="L10" s="59"/>
      <c r="M10" s="138">
        <f>IF(M11&gt;K11,M11-K11,IF(K11=M11,0,))</f>
        <v>0</v>
      </c>
      <c r="N10" s="52"/>
      <c r="O10" s="34"/>
      <c r="P10" s="108"/>
      <c r="Q10" s="191"/>
      <c r="R10" s="192">
        <f>IF(R11&gt;T11,R11-T11,)</f>
        <v>0</v>
      </c>
      <c r="S10" s="79"/>
      <c r="T10" s="140">
        <f>IF(T11&gt;R11,T11-R11,IF(R11=T11,0,""))</f>
        <v>0</v>
      </c>
      <c r="U10" s="48"/>
      <c r="V10" s="79"/>
      <c r="W10" s="192">
        <f>IF(W11&gt;Y11,W11-Y11,)</f>
        <v>0</v>
      </c>
      <c r="X10" s="193"/>
      <c r="Y10" s="194">
        <f>IF(Y11&gt;W11,Y11-W11,IF(W11=Y11,0,""))</f>
        <v>0</v>
      </c>
      <c r="Z10" s="109"/>
      <c r="AA10" s="34"/>
    </row>
    <row r="11" spans="1:27" ht="16.5" customHeight="1">
      <c r="A11" s="34"/>
      <c r="B11" s="53" t="b">
        <f t="shared" si="0"/>
        <v>0</v>
      </c>
      <c r="C11" s="217"/>
      <c r="D11" s="274"/>
      <c r="E11" s="277"/>
      <c r="F11" s="216"/>
      <c r="G11" s="133" t="b">
        <f t="shared" si="1"/>
        <v>0</v>
      </c>
      <c r="H11" s="34"/>
      <c r="I11" s="51"/>
      <c r="J11" s="48"/>
      <c r="K11" s="141">
        <f>SUM(K6:K9)</f>
        <v>0</v>
      </c>
      <c r="L11" s="142"/>
      <c r="M11" s="143">
        <f>SUM(M6:M9)</f>
        <v>0</v>
      </c>
      <c r="N11" s="52"/>
      <c r="O11" s="34"/>
      <c r="P11" s="108"/>
      <c r="Q11" s="48"/>
      <c r="R11" s="141">
        <f>SUM(R6:R9)</f>
        <v>0</v>
      </c>
      <c r="S11" s="142"/>
      <c r="T11" s="143">
        <f>SUM(T6:T9)</f>
        <v>0</v>
      </c>
      <c r="U11" s="48"/>
      <c r="V11" s="48"/>
      <c r="W11" s="141">
        <f>SUM(W6:W9)</f>
        <v>0</v>
      </c>
      <c r="X11" s="142"/>
      <c r="Y11" s="143">
        <f>SUM(Y6:Y9)</f>
        <v>0</v>
      </c>
      <c r="Z11" s="109"/>
      <c r="AA11" s="34"/>
    </row>
    <row r="12" spans="1:27" ht="16.5" customHeight="1" thickBot="1">
      <c r="A12" s="34"/>
      <c r="B12" s="53" t="b">
        <f t="shared" si="0"/>
        <v>0</v>
      </c>
      <c r="C12" s="212"/>
      <c r="D12" s="257"/>
      <c r="E12" s="277"/>
      <c r="F12" s="216"/>
      <c r="G12" s="133" t="b">
        <f t="shared" si="1"/>
        <v>0</v>
      </c>
      <c r="H12" s="34"/>
      <c r="I12" s="51"/>
      <c r="J12" s="352" t="s">
        <v>26</v>
      </c>
      <c r="K12" s="340"/>
      <c r="L12" s="340"/>
      <c r="M12" s="340"/>
      <c r="N12" s="52"/>
      <c r="O12" s="34"/>
      <c r="P12" s="112"/>
      <c r="Q12" s="113"/>
      <c r="R12" s="114"/>
      <c r="S12" s="114"/>
      <c r="T12" s="114"/>
      <c r="U12" s="115"/>
      <c r="V12" s="72"/>
      <c r="W12" s="72"/>
      <c r="X12" s="72"/>
      <c r="Y12" s="72"/>
      <c r="Z12" s="107"/>
      <c r="AA12" s="34"/>
    </row>
    <row r="13" spans="1:27" ht="16.5" customHeight="1">
      <c r="A13" s="34"/>
      <c r="B13" s="47"/>
      <c r="C13" s="198"/>
      <c r="D13" s="199">
        <f>IF(D14&gt;F14,D14-F14,IF(D14=F14,0,))</f>
        <v>0</v>
      </c>
      <c r="E13" s="200"/>
      <c r="F13" s="201">
        <f>IF(F14&gt;D14,F14-D14,)</f>
        <v>0</v>
      </c>
      <c r="G13" s="50"/>
      <c r="H13" s="34"/>
      <c r="I13" s="56" t="b">
        <f t="shared" ref="I13:I16" si="8">AND(ISBLANK(J13),NOT(ISBLANK(K13)))</f>
        <v>0</v>
      </c>
      <c r="J13" s="292"/>
      <c r="K13" s="293"/>
      <c r="L13" s="294"/>
      <c r="M13" s="295"/>
      <c r="N13" s="134" t="b">
        <f t="shared" ref="N13:N16" si="9">AND(ISBLANK(L13),NOT(ISBLANK(M13)))</f>
        <v>0</v>
      </c>
      <c r="O13" s="34"/>
      <c r="P13" s="116"/>
      <c r="Q13" s="72"/>
      <c r="R13" s="72"/>
      <c r="S13" s="72"/>
      <c r="T13" s="72"/>
      <c r="U13" s="72"/>
      <c r="V13" s="72"/>
      <c r="W13" s="72"/>
      <c r="X13" s="72"/>
      <c r="Y13" s="72"/>
      <c r="Z13" s="107"/>
      <c r="AA13" s="34"/>
    </row>
    <row r="14" spans="1:27" ht="16.5" customHeight="1">
      <c r="A14" s="34"/>
      <c r="B14" s="47"/>
      <c r="C14" s="48"/>
      <c r="D14" s="141">
        <f>SUM(D6:D12)</f>
        <v>0</v>
      </c>
      <c r="E14" s="142"/>
      <c r="F14" s="143">
        <f>SUM(F6:F12)</f>
        <v>0</v>
      </c>
      <c r="G14" s="50"/>
      <c r="H14" s="34"/>
      <c r="I14" s="56" t="b">
        <f t="shared" si="8"/>
        <v>0</v>
      </c>
      <c r="J14" s="296"/>
      <c r="K14" s="288"/>
      <c r="L14" s="289"/>
      <c r="M14" s="234"/>
      <c r="N14" s="134" t="b">
        <f t="shared" si="9"/>
        <v>0</v>
      </c>
      <c r="O14" s="34"/>
      <c r="P14" s="108"/>
      <c r="Q14" s="48"/>
      <c r="R14" s="48"/>
      <c r="S14" s="48"/>
      <c r="T14" s="48"/>
      <c r="U14" s="48"/>
      <c r="V14" s="48"/>
      <c r="W14" s="48"/>
      <c r="X14" s="48"/>
      <c r="Y14" s="48"/>
      <c r="Z14" s="109"/>
      <c r="AA14" s="34"/>
    </row>
    <row r="15" spans="1:27" ht="16.5" customHeight="1" thickBot="1">
      <c r="A15" s="34"/>
      <c r="B15" s="47"/>
      <c r="C15" s="48"/>
      <c r="D15" s="48"/>
      <c r="E15" s="48"/>
      <c r="F15" s="48"/>
      <c r="G15" s="50"/>
      <c r="H15" s="34"/>
      <c r="I15" s="56" t="b">
        <f t="shared" si="8"/>
        <v>0</v>
      </c>
      <c r="J15" s="222"/>
      <c r="K15" s="291"/>
      <c r="L15" s="297"/>
      <c r="M15" s="290"/>
      <c r="N15" s="134" t="b">
        <f t="shared" si="9"/>
        <v>0</v>
      </c>
      <c r="O15" s="34"/>
      <c r="P15" s="108"/>
      <c r="Q15" s="350" t="s">
        <v>26</v>
      </c>
      <c r="R15" s="351"/>
      <c r="S15" s="351"/>
      <c r="T15" s="351"/>
      <c r="U15" s="48"/>
      <c r="V15" s="350" t="s">
        <v>26</v>
      </c>
      <c r="W15" s="351"/>
      <c r="X15" s="351"/>
      <c r="Y15" s="351"/>
      <c r="Z15" s="109"/>
      <c r="AA15" s="34"/>
    </row>
    <row r="16" spans="1:27" ht="16.5" customHeight="1" thickBot="1">
      <c r="A16" s="34"/>
      <c r="B16" s="47"/>
      <c r="C16" s="339" t="s">
        <v>26</v>
      </c>
      <c r="D16" s="340"/>
      <c r="E16" s="340"/>
      <c r="F16" s="340"/>
      <c r="G16" s="50"/>
      <c r="H16" s="34"/>
      <c r="I16" s="56" t="b">
        <f t="shared" si="8"/>
        <v>0</v>
      </c>
      <c r="J16" s="222"/>
      <c r="K16" s="291"/>
      <c r="L16" s="289"/>
      <c r="M16" s="290"/>
      <c r="N16" s="134" t="b">
        <f t="shared" si="9"/>
        <v>0</v>
      </c>
      <c r="O16" s="135" t="b">
        <f t="shared" ref="O16:O19" si="10">AND(ISBLANK(S16),NOT(ISBLANK(T16)))</f>
        <v>0</v>
      </c>
      <c r="P16" s="110" t="b">
        <f t="shared" ref="P16:P19" si="11">AND(ISBLANK(Q16),NOT(ISBLANK(R16)))</f>
        <v>0</v>
      </c>
      <c r="Q16" s="302"/>
      <c r="R16" s="269"/>
      <c r="S16" s="270"/>
      <c r="T16" s="234"/>
      <c r="U16" s="111" t="b">
        <f t="shared" ref="U16:U19" si="12">AND(ISBLANK(V16),NOT(ISBLANK(W16)))</f>
        <v>0</v>
      </c>
      <c r="V16" s="302"/>
      <c r="W16" s="267"/>
      <c r="X16" s="270"/>
      <c r="Y16" s="234"/>
      <c r="Z16" s="136" t="b">
        <f t="shared" ref="Z16:Z19" si="13">AND(ISBLANK(X16),NOT(ISBLANK(Y16)))</f>
        <v>0</v>
      </c>
      <c r="AA16" s="34"/>
    </row>
    <row r="17" spans="1:27" ht="16.5" customHeight="1">
      <c r="A17" s="34"/>
      <c r="B17" s="53" t="b">
        <f t="shared" ref="B17:B20" si="14">AND(ISBLANK(C17),NOT(ISBLANK(D17)))</f>
        <v>0</v>
      </c>
      <c r="C17" s="278"/>
      <c r="D17" s="274"/>
      <c r="E17" s="279"/>
      <c r="F17" s="234"/>
      <c r="G17" s="133" t="b">
        <f t="shared" ref="G17:G20" si="15">AND(ISBLANK(E17),NOT(ISBLANK(F17)))</f>
        <v>0</v>
      </c>
      <c r="H17" s="34"/>
      <c r="I17" s="51"/>
      <c r="J17" s="59"/>
      <c r="K17" s="196">
        <f>IF(K18&gt;M18,K18-M18,)</f>
        <v>0</v>
      </c>
      <c r="L17" s="197"/>
      <c r="M17" s="138">
        <f>IF(M18&gt;K18,M18-K18,IF(K18=M18,0,))</f>
        <v>0</v>
      </c>
      <c r="N17" s="52"/>
      <c r="O17" s="135" t="b">
        <f t="shared" si="10"/>
        <v>0</v>
      </c>
      <c r="P17" s="110" t="b">
        <f t="shared" si="11"/>
        <v>0</v>
      </c>
      <c r="Q17" s="226"/>
      <c r="R17" s="267"/>
      <c r="S17" s="272"/>
      <c r="T17" s="235"/>
      <c r="U17" s="111" t="b">
        <f t="shared" si="12"/>
        <v>0</v>
      </c>
      <c r="V17" s="299"/>
      <c r="W17" s="271"/>
      <c r="X17" s="272"/>
      <c r="Y17" s="235"/>
      <c r="Z17" s="136" t="b">
        <f t="shared" si="13"/>
        <v>0</v>
      </c>
      <c r="AA17" s="34"/>
    </row>
    <row r="18" spans="1:27" ht="16.5" customHeight="1">
      <c r="A18" s="34"/>
      <c r="B18" s="53" t="b">
        <f t="shared" si="14"/>
        <v>0</v>
      </c>
      <c r="C18" s="217"/>
      <c r="D18" s="257"/>
      <c r="E18" s="256"/>
      <c r="F18" s="216"/>
      <c r="G18" s="133" t="b">
        <f t="shared" si="15"/>
        <v>0</v>
      </c>
      <c r="H18" s="34"/>
      <c r="I18" s="51"/>
      <c r="J18" s="48"/>
      <c r="K18" s="141">
        <f>SUM(K13:K16)</f>
        <v>0</v>
      </c>
      <c r="L18" s="142"/>
      <c r="M18" s="143">
        <f>SUM(M13:M16)</f>
        <v>0</v>
      </c>
      <c r="N18" s="52"/>
      <c r="O18" s="135" t="b">
        <f t="shared" si="10"/>
        <v>0</v>
      </c>
      <c r="P18" s="110" t="b">
        <f t="shared" si="11"/>
        <v>0</v>
      </c>
      <c r="Q18" s="226"/>
      <c r="R18" s="271"/>
      <c r="S18" s="272"/>
      <c r="T18" s="235"/>
      <c r="U18" s="111" t="b">
        <f t="shared" si="12"/>
        <v>0</v>
      </c>
      <c r="V18" s="299"/>
      <c r="W18" s="267"/>
      <c r="X18" s="272"/>
      <c r="Y18" s="235"/>
      <c r="Z18" s="136" t="b">
        <f t="shared" si="13"/>
        <v>0</v>
      </c>
      <c r="AA18" s="34"/>
    </row>
    <row r="19" spans="1:27" ht="16.5" customHeight="1" thickBot="1">
      <c r="A19" s="34"/>
      <c r="B19" s="53" t="b">
        <f t="shared" si="14"/>
        <v>0</v>
      </c>
      <c r="C19" s="217"/>
      <c r="D19" s="257"/>
      <c r="E19" s="256"/>
      <c r="F19" s="216"/>
      <c r="G19" s="133" t="b">
        <f t="shared" si="15"/>
        <v>0</v>
      </c>
      <c r="H19" s="34"/>
      <c r="I19" s="64"/>
      <c r="J19" s="65"/>
      <c r="K19" s="65"/>
      <c r="L19" s="65"/>
      <c r="M19" s="65"/>
      <c r="N19" s="66"/>
      <c r="O19" s="135" t="b">
        <f t="shared" si="10"/>
        <v>0</v>
      </c>
      <c r="P19" s="110" t="b">
        <f t="shared" si="11"/>
        <v>0</v>
      </c>
      <c r="Q19" s="226"/>
      <c r="R19" s="271"/>
      <c r="S19" s="272"/>
      <c r="T19" s="235"/>
      <c r="U19" s="111" t="b">
        <f t="shared" si="12"/>
        <v>0</v>
      </c>
      <c r="V19" s="226"/>
      <c r="W19" s="271"/>
      <c r="X19" s="266"/>
      <c r="Y19" s="235"/>
      <c r="Z19" s="136" t="b">
        <f t="shared" si="13"/>
        <v>0</v>
      </c>
      <c r="AA19" s="34"/>
    </row>
    <row r="20" spans="1:27" ht="16.5" customHeight="1" thickTop="1" thickBot="1">
      <c r="A20" s="34"/>
      <c r="B20" s="53" t="b">
        <f t="shared" si="14"/>
        <v>0</v>
      </c>
      <c r="C20" s="212"/>
      <c r="D20" s="257"/>
      <c r="E20" s="276"/>
      <c r="F20" s="234"/>
      <c r="G20" s="133" t="b">
        <f t="shared" si="15"/>
        <v>0</v>
      </c>
      <c r="H20" s="34"/>
      <c r="I20" s="48"/>
      <c r="J20" s="48"/>
      <c r="K20" s="48"/>
      <c r="L20" s="48"/>
      <c r="M20" s="48"/>
      <c r="N20" s="48"/>
      <c r="O20" s="34"/>
      <c r="P20" s="108"/>
      <c r="Q20" s="79"/>
      <c r="R20" s="192">
        <f>IF(R21&gt;T21,R21-T21,IF(R21=T21,0,""))</f>
        <v>0</v>
      </c>
      <c r="S20" s="193"/>
      <c r="T20" s="194">
        <f>IF(T21&gt;R21,T21-R21,)</f>
        <v>0</v>
      </c>
      <c r="U20" s="48"/>
      <c r="V20" s="79"/>
      <c r="W20" s="192">
        <f>IF(W21&gt;Y21,W21-Y21,IF(W21=Y21,0,""))</f>
        <v>0</v>
      </c>
      <c r="X20" s="79"/>
      <c r="Y20" s="194">
        <f>IF(Y21&gt;W21,Y21-W21,)</f>
        <v>0</v>
      </c>
      <c r="Z20" s="109"/>
      <c r="AA20" s="34"/>
    </row>
    <row r="21" spans="1:27" ht="16.5" customHeight="1" thickTop="1">
      <c r="A21" s="34"/>
      <c r="B21" s="47"/>
      <c r="C21" s="198"/>
      <c r="D21" s="199">
        <f>IF(D22&gt;F22,D22-F22,IF(D22=F22,0,))</f>
        <v>0</v>
      </c>
      <c r="E21" s="200"/>
      <c r="F21" s="201">
        <f>IF(F22&gt;D22,F22-D22,)</f>
        <v>0</v>
      </c>
      <c r="G21" s="50"/>
      <c r="H21" s="34"/>
      <c r="I21" s="67"/>
      <c r="J21" s="68"/>
      <c r="K21" s="69"/>
      <c r="L21" s="69"/>
      <c r="M21" s="69"/>
      <c r="N21" s="70"/>
      <c r="O21" s="34"/>
      <c r="P21" s="108"/>
      <c r="Q21" s="48"/>
      <c r="R21" s="141">
        <f>SUM(R16:R19)</f>
        <v>0</v>
      </c>
      <c r="S21" s="142"/>
      <c r="T21" s="141">
        <f>SUM(T16:T19)</f>
        <v>0</v>
      </c>
      <c r="U21" s="48"/>
      <c r="V21" s="48"/>
      <c r="W21" s="141">
        <f>SUM(W16:W19)</f>
        <v>0</v>
      </c>
      <c r="X21" s="142"/>
      <c r="Y21" s="141">
        <f>SUM(Y16:Y19)</f>
        <v>0</v>
      </c>
      <c r="Z21" s="109"/>
      <c r="AA21" s="34"/>
    </row>
    <row r="22" spans="1:27" ht="16.5" customHeight="1" thickBot="1">
      <c r="A22" s="34"/>
      <c r="B22" s="47"/>
      <c r="C22" s="48"/>
      <c r="D22" s="141">
        <f>SUM(D17:D20)</f>
        <v>0</v>
      </c>
      <c r="E22" s="142"/>
      <c r="F22" s="143">
        <f>SUM(F17:F20)</f>
        <v>0</v>
      </c>
      <c r="G22" s="50"/>
      <c r="H22" s="34"/>
      <c r="I22" s="71"/>
      <c r="J22" s="72"/>
      <c r="K22" s="73"/>
      <c r="L22" s="72"/>
      <c r="M22" s="72"/>
      <c r="N22" s="74"/>
      <c r="O22" s="34"/>
      <c r="P22" s="108"/>
      <c r="Q22" s="350" t="s">
        <v>26</v>
      </c>
      <c r="R22" s="351"/>
      <c r="S22" s="351"/>
      <c r="T22" s="351"/>
      <c r="U22" s="48"/>
      <c r="V22" s="350" t="s">
        <v>26</v>
      </c>
      <c r="W22" s="351"/>
      <c r="X22" s="351"/>
      <c r="Y22" s="351"/>
      <c r="Z22" s="109"/>
      <c r="AA22" s="34"/>
    </row>
    <row r="23" spans="1:27" ht="16.5" customHeight="1">
      <c r="A23" s="34"/>
      <c r="B23" s="47"/>
      <c r="C23" s="48"/>
      <c r="D23" s="48"/>
      <c r="E23" s="48"/>
      <c r="F23" s="48"/>
      <c r="G23" s="50"/>
      <c r="H23" s="34"/>
      <c r="I23" s="75"/>
      <c r="J23" s="48"/>
      <c r="K23" s="49"/>
      <c r="L23" s="48"/>
      <c r="M23" s="48"/>
      <c r="N23" s="76"/>
      <c r="O23" s="135" t="b">
        <f t="shared" ref="O23:O26" si="16">AND(ISBLANK(S23),NOT(ISBLANK(T23)))</f>
        <v>0</v>
      </c>
      <c r="P23" s="110" t="b">
        <f t="shared" ref="P23:P26" si="17">AND(ISBLANK(Q23),NOT(ISBLANK(R23)))</f>
        <v>0</v>
      </c>
      <c r="Q23" s="302"/>
      <c r="R23" s="269"/>
      <c r="S23" s="270"/>
      <c r="T23" s="233"/>
      <c r="U23" s="111" t="b">
        <f t="shared" ref="U23:U26" si="18">AND(ISBLANK(V23),NOT(ISBLANK(W23)))</f>
        <v>0</v>
      </c>
      <c r="V23" s="224"/>
      <c r="W23" s="267"/>
      <c r="X23" s="270"/>
      <c r="Y23" s="234"/>
      <c r="Z23" s="136" t="b">
        <f t="shared" ref="Z23:Z26" si="19">AND(ISBLANK(X23),NOT(ISBLANK(Y23)))</f>
        <v>0</v>
      </c>
      <c r="AA23" s="34"/>
    </row>
    <row r="24" spans="1:27" ht="16.5" customHeight="1" thickBot="1">
      <c r="A24" s="34"/>
      <c r="B24" s="47"/>
      <c r="C24" s="339" t="s">
        <v>26</v>
      </c>
      <c r="D24" s="340"/>
      <c r="E24" s="340"/>
      <c r="F24" s="340"/>
      <c r="G24" s="50"/>
      <c r="H24" s="34"/>
      <c r="I24" s="75"/>
      <c r="J24" s="341" t="s">
        <v>26</v>
      </c>
      <c r="K24" s="340"/>
      <c r="L24" s="340"/>
      <c r="M24" s="340"/>
      <c r="N24" s="76"/>
      <c r="O24" s="135" t="b">
        <f t="shared" si="16"/>
        <v>0</v>
      </c>
      <c r="P24" s="110" t="b">
        <f t="shared" si="17"/>
        <v>0</v>
      </c>
      <c r="Q24" s="299"/>
      <c r="R24" s="267"/>
      <c r="S24" s="272"/>
      <c r="T24" s="234"/>
      <c r="U24" s="111" t="b">
        <f t="shared" si="18"/>
        <v>0</v>
      </c>
      <c r="V24" s="226"/>
      <c r="W24" s="271"/>
      <c r="X24" s="272"/>
      <c r="Y24" s="235"/>
      <c r="Z24" s="136" t="b">
        <f t="shared" si="19"/>
        <v>0</v>
      </c>
      <c r="AA24" s="34"/>
    </row>
    <row r="25" spans="1:27" ht="16.5" customHeight="1">
      <c r="A25" s="34"/>
      <c r="B25" s="53" t="b">
        <f t="shared" ref="B25:B28" si="20">AND(ISBLANK(C25),NOT(ISBLANK(D25)))</f>
        <v>0</v>
      </c>
      <c r="C25" s="273"/>
      <c r="D25" s="280"/>
      <c r="E25" s="279"/>
      <c r="F25" s="234"/>
      <c r="G25" s="133" t="b">
        <f t="shared" ref="G25:G28" si="21">AND(ISBLANK(E25),NOT(ISBLANK(F25)))</f>
        <v>0</v>
      </c>
      <c r="H25" s="34"/>
      <c r="I25" s="77" t="b">
        <f t="shared" ref="I25:I28" si="22">AND(ISBLANK(J25),NOT(ISBLANK(K25)))</f>
        <v>0</v>
      </c>
      <c r="J25" s="224"/>
      <c r="K25" s="269"/>
      <c r="L25" s="270"/>
      <c r="M25" s="298"/>
      <c r="N25" s="146" t="b">
        <f t="shared" ref="N25:N28" si="23">AND(ISBLANK(L25),NOT(ISBLANK(M25)))</f>
        <v>0</v>
      </c>
      <c r="O25" s="135" t="b">
        <f t="shared" si="16"/>
        <v>0</v>
      </c>
      <c r="P25" s="110" t="b">
        <f t="shared" si="17"/>
        <v>0</v>
      </c>
      <c r="Q25" s="299"/>
      <c r="R25" s="271"/>
      <c r="S25" s="266"/>
      <c r="T25" s="235"/>
      <c r="U25" s="111" t="b">
        <f t="shared" si="18"/>
        <v>0</v>
      </c>
      <c r="V25" s="226"/>
      <c r="W25" s="267"/>
      <c r="X25" s="266"/>
      <c r="Y25" s="235"/>
      <c r="Z25" s="136" t="b">
        <f t="shared" si="19"/>
        <v>0</v>
      </c>
      <c r="AA25" s="34"/>
    </row>
    <row r="26" spans="1:27" ht="16.5" customHeight="1">
      <c r="A26" s="34"/>
      <c r="B26" s="53" t="b">
        <f t="shared" si="20"/>
        <v>0</v>
      </c>
      <c r="C26" s="281"/>
      <c r="D26" s="282"/>
      <c r="E26" s="277"/>
      <c r="F26" s="216"/>
      <c r="G26" s="133" t="b">
        <f t="shared" si="21"/>
        <v>0</v>
      </c>
      <c r="H26" s="34"/>
      <c r="I26" s="77" t="b">
        <f t="shared" si="22"/>
        <v>0</v>
      </c>
      <c r="J26" s="299"/>
      <c r="K26" s="271"/>
      <c r="L26" s="266"/>
      <c r="M26" s="300"/>
      <c r="N26" s="146" t="b">
        <f t="shared" si="23"/>
        <v>0</v>
      </c>
      <c r="O26" s="135" t="b">
        <f t="shared" si="16"/>
        <v>0</v>
      </c>
      <c r="P26" s="110" t="b">
        <f t="shared" si="17"/>
        <v>0</v>
      </c>
      <c r="Q26" s="226"/>
      <c r="R26" s="303"/>
      <c r="S26" s="272"/>
      <c r="T26" s="235"/>
      <c r="U26" s="111" t="b">
        <f t="shared" si="18"/>
        <v>0</v>
      </c>
      <c r="V26" s="238"/>
      <c r="W26" s="271"/>
      <c r="X26" s="268"/>
      <c r="Y26" s="235"/>
      <c r="Z26" s="136" t="b">
        <f t="shared" si="19"/>
        <v>0</v>
      </c>
      <c r="AA26" s="34"/>
    </row>
    <row r="27" spans="1:27" ht="16.5" customHeight="1">
      <c r="A27" s="34"/>
      <c r="B27" s="53" t="b">
        <f t="shared" si="20"/>
        <v>0</v>
      </c>
      <c r="C27" s="281"/>
      <c r="D27" s="274"/>
      <c r="E27" s="277"/>
      <c r="F27" s="216"/>
      <c r="G27" s="133" t="b">
        <f t="shared" si="21"/>
        <v>0</v>
      </c>
      <c r="H27" s="34"/>
      <c r="I27" s="77" t="b">
        <f t="shared" si="22"/>
        <v>0</v>
      </c>
      <c r="J27" s="299"/>
      <c r="K27" s="267"/>
      <c r="L27" s="266"/>
      <c r="M27" s="235"/>
      <c r="N27" s="146" t="b">
        <f t="shared" si="23"/>
        <v>0</v>
      </c>
      <c r="O27" s="34"/>
      <c r="P27" s="108"/>
      <c r="Q27" s="79"/>
      <c r="R27" s="139">
        <f>IF(R28&gt;T28,R28-T28,IF(R28=T28,0,""))</f>
        <v>0</v>
      </c>
      <c r="S27" s="193"/>
      <c r="T27" s="140">
        <f>IF(T28&gt;R28,T28-R28,)</f>
        <v>0</v>
      </c>
      <c r="U27" s="48"/>
      <c r="V27" s="191"/>
      <c r="W27" s="192">
        <f>IF(W28&gt;Y28,W28-Y28,IF(W28=Y28,0,""))</f>
        <v>0</v>
      </c>
      <c r="X27" s="193"/>
      <c r="Y27" s="140">
        <f>IF(Y28&gt;W28,Y28-W28,)</f>
        <v>0</v>
      </c>
      <c r="Z27" s="109"/>
      <c r="AA27" s="34"/>
    </row>
    <row r="28" spans="1:27" ht="16.5" customHeight="1">
      <c r="A28" s="34"/>
      <c r="B28" s="53" t="b">
        <f t="shared" si="20"/>
        <v>0</v>
      </c>
      <c r="C28" s="281"/>
      <c r="D28" s="257"/>
      <c r="E28" s="256"/>
      <c r="F28" s="283"/>
      <c r="G28" s="133" t="b">
        <f t="shared" si="21"/>
        <v>0</v>
      </c>
      <c r="H28" s="34"/>
      <c r="I28" s="77" t="b">
        <f t="shared" si="22"/>
        <v>0</v>
      </c>
      <c r="J28" s="226"/>
      <c r="K28" s="301"/>
      <c r="L28" s="266"/>
      <c r="M28" s="235"/>
      <c r="N28" s="146" t="b">
        <f t="shared" si="23"/>
        <v>0</v>
      </c>
      <c r="O28" s="34"/>
      <c r="P28" s="108"/>
      <c r="Q28" s="48"/>
      <c r="R28" s="141">
        <f>SUM(R23:R26)</f>
        <v>0</v>
      </c>
      <c r="S28" s="142"/>
      <c r="T28" s="141">
        <f>SUM(T23:T26)</f>
        <v>0</v>
      </c>
      <c r="U28" s="48"/>
      <c r="V28" s="48"/>
      <c r="W28" s="141">
        <f>SUM(W23:W26)</f>
        <v>0</v>
      </c>
      <c r="X28" s="142"/>
      <c r="Y28" s="141">
        <f>SUM(Y23:Y26)</f>
        <v>0</v>
      </c>
      <c r="Z28" s="109"/>
      <c r="AA28" s="34"/>
    </row>
    <row r="29" spans="1:27" ht="16.5" customHeight="1">
      <c r="A29" s="34"/>
      <c r="B29" s="47"/>
      <c r="C29" s="202"/>
      <c r="D29" s="199">
        <f>IF(D30&gt;F30,D30-F30,IF(D30=F30,0,))</f>
        <v>0</v>
      </c>
      <c r="E29" s="58"/>
      <c r="F29" s="145">
        <f>IF(F30&gt;D30,F30-D30,)</f>
        <v>0</v>
      </c>
      <c r="G29" s="50"/>
      <c r="H29" s="34"/>
      <c r="I29" s="75"/>
      <c r="J29" s="79"/>
      <c r="K29" s="192">
        <f>IF(K30&gt;M30,K30-M30,)</f>
        <v>0</v>
      </c>
      <c r="L29" s="193"/>
      <c r="M29" s="140">
        <f>IF(M30&gt;K30,M30-K30,IF(K30=M30,0,""))</f>
        <v>0</v>
      </c>
      <c r="N29" s="76"/>
      <c r="O29" s="34"/>
      <c r="P29" s="108"/>
      <c r="Q29" s="48"/>
      <c r="R29" s="48"/>
      <c r="S29" s="48"/>
      <c r="T29" s="48"/>
      <c r="U29" s="48"/>
      <c r="V29" s="48"/>
      <c r="W29" s="48"/>
      <c r="X29" s="48"/>
      <c r="Y29" s="48"/>
      <c r="Z29" s="109"/>
      <c r="AA29" s="34"/>
    </row>
    <row r="30" spans="1:27" ht="16.5" customHeight="1">
      <c r="A30" s="34"/>
      <c r="B30" s="47"/>
      <c r="C30" s="48"/>
      <c r="D30" s="141">
        <f>SUM(D25:D28)</f>
        <v>0</v>
      </c>
      <c r="E30" s="142"/>
      <c r="F30" s="143">
        <f>SUM(F25:F28)</f>
        <v>0</v>
      </c>
      <c r="G30" s="50"/>
      <c r="H30" s="34"/>
      <c r="I30" s="75"/>
      <c r="J30" s="48"/>
      <c r="K30" s="141">
        <f>SUM(K25:K28)</f>
        <v>0</v>
      </c>
      <c r="L30" s="142"/>
      <c r="M30" s="143">
        <f>SUM(M25:M28)</f>
        <v>0</v>
      </c>
      <c r="N30" s="76"/>
      <c r="O30" s="34"/>
      <c r="P30" s="108"/>
      <c r="Q30" s="48"/>
      <c r="R30" s="48"/>
      <c r="S30" s="48"/>
      <c r="T30" s="48"/>
      <c r="U30" s="48"/>
      <c r="V30" s="48"/>
      <c r="W30" s="48"/>
      <c r="X30" s="48"/>
      <c r="Y30" s="48"/>
      <c r="Z30" s="109"/>
      <c r="AA30" s="34"/>
    </row>
    <row r="31" spans="1:27" ht="16.5" customHeight="1">
      <c r="A31" s="34"/>
      <c r="B31" s="47"/>
      <c r="C31" s="48"/>
      <c r="D31" s="48"/>
      <c r="E31" s="48"/>
      <c r="F31" s="48"/>
      <c r="G31" s="50"/>
      <c r="H31" s="34"/>
      <c r="I31" s="75"/>
      <c r="J31" s="117"/>
      <c r="K31" s="118"/>
      <c r="L31" s="117"/>
      <c r="M31" s="118"/>
      <c r="N31" s="76"/>
      <c r="O31" s="34"/>
      <c r="P31" s="108"/>
      <c r="Q31" s="48"/>
      <c r="R31" s="147"/>
      <c r="S31" s="48"/>
      <c r="T31" s="208">
        <f>T10+Y10+T20+Y20+T27+Y27-R10-W10-R20-W20-R27-W27</f>
        <v>0</v>
      </c>
      <c r="U31" s="48"/>
      <c r="V31" s="48"/>
      <c r="W31" s="48"/>
      <c r="X31" s="48"/>
      <c r="Y31" s="48"/>
      <c r="Z31" s="109"/>
      <c r="AA31" s="34"/>
    </row>
    <row r="32" spans="1:27" ht="16.5" customHeight="1">
      <c r="A32" s="34"/>
      <c r="B32" s="47"/>
      <c r="C32" s="48"/>
      <c r="D32" s="48"/>
      <c r="E32" s="48"/>
      <c r="F32" s="48"/>
      <c r="G32" s="50"/>
      <c r="H32" s="34"/>
      <c r="I32" s="75"/>
      <c r="J32" s="48"/>
      <c r="K32" s="147"/>
      <c r="L32" s="48"/>
      <c r="M32" s="208">
        <f>T31</f>
        <v>0</v>
      </c>
      <c r="N32" s="76"/>
      <c r="O32" s="34"/>
      <c r="P32" s="119"/>
      <c r="Q32" s="120"/>
      <c r="R32" s="120"/>
      <c r="S32" s="120"/>
      <c r="T32" s="120"/>
      <c r="U32" s="120"/>
      <c r="V32" s="120"/>
      <c r="W32" s="120"/>
      <c r="X32" s="120"/>
      <c r="Y32" s="120"/>
      <c r="Z32" s="121"/>
      <c r="AA32" s="34"/>
    </row>
    <row r="33" spans="1:27" ht="16.5" customHeight="1">
      <c r="A33" s="34"/>
      <c r="B33" s="47"/>
      <c r="C33" s="48"/>
      <c r="D33" s="48"/>
      <c r="E33" s="48"/>
      <c r="F33" s="48"/>
      <c r="G33" s="50"/>
      <c r="H33" s="34"/>
      <c r="I33" s="75"/>
      <c r="J33" s="48"/>
      <c r="K33" s="48"/>
      <c r="L33" s="48"/>
      <c r="M33" s="48"/>
      <c r="N33" s="76"/>
      <c r="O33" s="34"/>
      <c r="P33" s="1"/>
      <c r="Q33" s="1"/>
      <c r="R33" s="1"/>
      <c r="S33" s="1"/>
      <c r="T33" s="1"/>
      <c r="U33" s="1"/>
      <c r="V33" s="1"/>
      <c r="W33" s="1"/>
      <c r="X33" s="34"/>
      <c r="Y33" s="34"/>
      <c r="Z33" s="34"/>
      <c r="AA33" s="34"/>
    </row>
    <row r="34" spans="1:27" ht="16.5" customHeight="1">
      <c r="A34" s="34"/>
      <c r="B34" s="47"/>
      <c r="C34" s="48"/>
      <c r="D34" s="148" t="s">
        <v>28</v>
      </c>
      <c r="E34" s="149" t="s">
        <v>53</v>
      </c>
      <c r="F34" s="150">
        <f>D13+D21+D29-F13-F21-F29</f>
        <v>0</v>
      </c>
      <c r="G34" s="50"/>
      <c r="H34" s="34"/>
      <c r="I34" s="75"/>
      <c r="J34" s="367" t="s">
        <v>54</v>
      </c>
      <c r="K34" s="367"/>
      <c r="L34" s="151" t="s">
        <v>53</v>
      </c>
      <c r="M34" s="152">
        <f>M10+M17+M29+M32-K10-K17-K29</f>
        <v>0</v>
      </c>
      <c r="N34" s="76"/>
      <c r="O34" s="34"/>
      <c r="P34" s="368" t="str">
        <f>IF(R35=W35, "Great job! Your debits equal your credits!","Oh no...your debits don't equal your credits")</f>
        <v>Great job! Your debits equal your credits!</v>
      </c>
      <c r="Q34" s="369"/>
      <c r="R34" s="369"/>
      <c r="S34" s="369"/>
      <c r="T34" s="369"/>
      <c r="U34" s="369"/>
      <c r="V34" s="369"/>
      <c r="W34" s="369"/>
      <c r="X34" s="369"/>
      <c r="Y34" s="369"/>
      <c r="Z34" s="34"/>
      <c r="AA34" s="34"/>
    </row>
    <row r="35" spans="1:27" ht="16.5" customHeight="1" thickBot="1">
      <c r="A35" s="34"/>
      <c r="B35" s="86"/>
      <c r="C35" s="87"/>
      <c r="D35" s="87"/>
      <c r="E35" s="87"/>
      <c r="F35" s="87"/>
      <c r="G35" s="89"/>
      <c r="H35" s="34"/>
      <c r="I35" s="90"/>
      <c r="J35" s="153"/>
      <c r="K35" s="153"/>
      <c r="L35" s="153"/>
      <c r="M35" s="153"/>
      <c r="N35" s="93"/>
      <c r="O35" s="34"/>
      <c r="P35" s="154"/>
      <c r="Q35" s="48"/>
      <c r="R35" s="155">
        <f>D14+D22+D30+K11+K18+K30+R11+W11+R21+W21+R28+W28</f>
        <v>0</v>
      </c>
      <c r="S35" s="34"/>
      <c r="T35" s="156"/>
      <c r="U35" s="157"/>
      <c r="V35" s="34"/>
      <c r="W35" s="155">
        <f>F14+F22+F30+M11+M18+M30+T11+Y11+T21+Y21+T28+Y28</f>
        <v>0</v>
      </c>
      <c r="X35" s="363"/>
      <c r="Y35" s="363"/>
      <c r="Z35" s="34"/>
      <c r="AA35" s="34"/>
    </row>
    <row r="36" spans="1:27" ht="26.25" customHeight="1" thickTop="1">
      <c r="A36" s="34"/>
      <c r="B36" s="48"/>
      <c r="C36" s="48"/>
      <c r="D36" s="48"/>
      <c r="E36" s="48"/>
      <c r="F36" s="48"/>
      <c r="G36" s="48"/>
      <c r="H36" s="34"/>
      <c r="I36" s="34"/>
      <c r="J36" s="34"/>
      <c r="K36" s="34"/>
      <c r="L36" s="34"/>
      <c r="M36" s="34"/>
      <c r="N36" s="34"/>
      <c r="O36" s="34"/>
      <c r="P36" s="158"/>
      <c r="Q36" s="159"/>
      <c r="R36" s="160" t="s">
        <v>55</v>
      </c>
      <c r="S36" s="161"/>
      <c r="T36" s="162" t="s">
        <v>53</v>
      </c>
      <c r="U36" s="159"/>
      <c r="V36" s="159"/>
      <c r="W36" s="163" t="s">
        <v>56</v>
      </c>
      <c r="X36" s="188"/>
      <c r="Y36" s="189"/>
      <c r="Z36" s="34"/>
      <c r="AA36" s="34"/>
    </row>
    <row r="37" spans="1:27" ht="15.75" customHeight="1">
      <c r="A37" s="34"/>
      <c r="B37" s="48"/>
      <c r="C37" s="48"/>
      <c r="D37" s="48"/>
      <c r="E37" s="48"/>
      <c r="F37" s="48"/>
      <c r="G37" s="48"/>
      <c r="H37" s="34"/>
      <c r="I37" s="34"/>
      <c r="J37" s="34"/>
      <c r="K37" s="34"/>
      <c r="L37" s="34"/>
      <c r="M37" s="34"/>
      <c r="N37" s="34"/>
      <c r="O37" s="34"/>
      <c r="P37" s="48"/>
      <c r="Q37" s="34"/>
      <c r="R37" s="95" t="b">
        <f>AND(R35=121200,W35=121200)</f>
        <v>0</v>
      </c>
      <c r="S37" s="34"/>
      <c r="T37" s="34"/>
      <c r="U37" s="48"/>
      <c r="V37" s="34"/>
      <c r="W37" s="34"/>
      <c r="X37" s="34"/>
      <c r="Y37" s="34"/>
      <c r="Z37" s="34"/>
      <c r="AA37" s="34"/>
    </row>
    <row r="38" spans="1:27" ht="15.75" customHeight="1">
      <c r="A38" s="34"/>
      <c r="B38" s="48"/>
      <c r="C38" s="48"/>
      <c r="D38" s="48"/>
      <c r="E38" s="48"/>
      <c r="F38" s="48"/>
      <c r="G38" s="48"/>
      <c r="H38" s="34"/>
      <c r="I38" s="34"/>
      <c r="J38" s="34"/>
      <c r="K38" s="34"/>
      <c r="L38" s="34"/>
      <c r="M38" s="34"/>
      <c r="N38" s="34"/>
      <c r="O38" s="34"/>
      <c r="P38" s="48"/>
      <c r="Q38" s="34"/>
      <c r="R38" s="34"/>
      <c r="S38" s="34"/>
      <c r="T38" s="34"/>
      <c r="U38" s="48"/>
      <c r="V38" s="34"/>
      <c r="W38" s="34"/>
      <c r="X38" s="34"/>
      <c r="Y38" s="34"/>
      <c r="Z38" s="34"/>
      <c r="AA38" s="34"/>
    </row>
    <row r="39" spans="1:27" ht="15.75" customHeight="1">
      <c r="A39" s="34"/>
      <c r="B39" s="48"/>
      <c r="C39" s="48"/>
      <c r="D39" s="48"/>
      <c r="E39" s="48"/>
      <c r="F39" s="48"/>
      <c r="G39" s="48"/>
      <c r="H39" s="34"/>
      <c r="I39" s="34"/>
      <c r="J39" s="34"/>
      <c r="K39" s="34"/>
      <c r="L39" s="34"/>
      <c r="M39" s="34"/>
      <c r="N39" s="34"/>
      <c r="O39" s="34"/>
      <c r="P39" s="34"/>
      <c r="Q39" s="34"/>
      <c r="R39" s="34"/>
      <c r="S39" s="34"/>
      <c r="T39" s="34"/>
      <c r="U39" s="34"/>
      <c r="V39" s="34"/>
      <c r="W39" s="34"/>
      <c r="X39" s="34"/>
      <c r="Y39" s="34"/>
      <c r="Z39" s="34"/>
      <c r="AA39" s="34"/>
    </row>
    <row r="40" spans="1:27" ht="15.75" customHeight="1">
      <c r="A40" s="34"/>
      <c r="B40" s="48"/>
      <c r="C40" s="48"/>
      <c r="D40" s="48"/>
      <c r="E40" s="48"/>
      <c r="F40" s="48"/>
      <c r="G40" s="48"/>
      <c r="H40" s="34"/>
      <c r="I40" s="34"/>
      <c r="J40" s="34"/>
      <c r="K40" s="34"/>
      <c r="L40" s="34"/>
      <c r="M40" s="34"/>
      <c r="N40" s="34"/>
      <c r="O40" s="34"/>
      <c r="P40" s="34"/>
      <c r="Q40" s="34"/>
      <c r="R40" s="34"/>
      <c r="S40" s="34"/>
      <c r="T40" s="34"/>
      <c r="U40" s="34"/>
      <c r="V40" s="34"/>
      <c r="W40" s="34"/>
      <c r="X40" s="34"/>
      <c r="Y40" s="34"/>
      <c r="Z40" s="34"/>
      <c r="AA40" s="34"/>
    </row>
    <row r="41" spans="1:27" ht="15.75" customHeight="1">
      <c r="A41" s="34"/>
      <c r="B41" s="48"/>
      <c r="C41" s="48"/>
      <c r="D41" s="48"/>
      <c r="E41" s="48"/>
      <c r="F41" s="48"/>
      <c r="G41" s="48"/>
      <c r="H41" s="34"/>
      <c r="I41" s="34"/>
      <c r="J41" s="34"/>
      <c r="K41" s="34"/>
      <c r="L41" s="34"/>
      <c r="M41" s="34"/>
      <c r="N41" s="34"/>
      <c r="O41" s="34"/>
      <c r="P41" s="34"/>
      <c r="Q41" s="34"/>
      <c r="R41" s="34"/>
      <c r="S41" s="34"/>
      <c r="T41" s="34"/>
      <c r="U41" s="34"/>
      <c r="V41" s="34"/>
      <c r="W41" s="34"/>
      <c r="X41" s="34"/>
      <c r="Y41" s="34"/>
      <c r="Z41" s="34"/>
      <c r="AA41" s="34"/>
    </row>
    <row r="42" spans="1:27" ht="15.75" customHeight="1"/>
    <row r="43" spans="1:27" ht="15.75" customHeight="1"/>
    <row r="44" spans="1:27" ht="15.75" customHeight="1"/>
    <row r="45" spans="1:27" ht="15.75" customHeight="1"/>
    <row r="46" spans="1:27" ht="15.75" customHeight="1"/>
    <row r="47" spans="1:27" ht="15.75" customHeight="1"/>
    <row r="48" spans="1:2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6D67QOkvY358pjsrsrHsRRqGTgM+YqDCiFS6oeTbusYdiZB224cEYDdWexIlu4WL1kDR/3f1vWKxqqtGEHaaNw==" saltValue="/fKhwSXd2ICm7eYKTDuaFA==" spinCount="100000" sheet="1" objects="1" scenarios="1"/>
  <mergeCells count="15">
    <mergeCell ref="Q15:T15"/>
    <mergeCell ref="V15:Y15"/>
    <mergeCell ref="C5:F5"/>
    <mergeCell ref="J5:M5"/>
    <mergeCell ref="Q5:T5"/>
    <mergeCell ref="V5:Y5"/>
    <mergeCell ref="J12:M12"/>
    <mergeCell ref="X35:Y35"/>
    <mergeCell ref="C16:F16"/>
    <mergeCell ref="Q22:T22"/>
    <mergeCell ref="V22:Y22"/>
    <mergeCell ref="C24:F24"/>
    <mergeCell ref="J24:M24"/>
    <mergeCell ref="J34:K34"/>
    <mergeCell ref="P34:Y34"/>
  </mergeCells>
  <conditionalFormatting sqref="P35:U35 P34">
    <cfRule type="containsText" dxfId="147" priority="4" operator="containsText" text="Great Job">
      <formula>NOT(ISERROR(SEARCH(("Great Job"),(P34))))</formula>
    </cfRule>
  </conditionalFormatting>
  <conditionalFormatting sqref="J5 Q5 V5 J12 Q15 V15 C16 Q22 V22 C24 J24">
    <cfRule type="containsText" dxfId="146" priority="5" operator="containsText" text="Account Name Goes Here">
      <formula>NOT(ISERROR(SEARCH(("Account Name Goes Here"),(C5))))</formula>
    </cfRule>
  </conditionalFormatting>
  <conditionalFormatting sqref="D6:D12 F6:F12 K6:K9 M6:M9 R6:R9 T6:T9 W6:W9 Y6:Y9 K13:K16 M13:M16 R16:R19 T16:T19 W16:W19 Y16:Y19 D17:D20 F17:F20 R23:R26 T23:T26 W23:W26 Y23:Y26 D25:D28 F25:F28 K25:K28 M25:M28">
    <cfRule type="expression" dxfId="145" priority="6">
      <formula>ISBLANK(C6)</formula>
    </cfRule>
  </conditionalFormatting>
  <conditionalFormatting sqref="C6:C12 C17:C20 C25:C28">
    <cfRule type="expression" dxfId="144" priority="7">
      <formula>B6=TRUE</formula>
    </cfRule>
  </conditionalFormatting>
  <conditionalFormatting sqref="E6:E12 E17:E20 E25:E28">
    <cfRule type="expression" dxfId="143" priority="8">
      <formula>G6=TRUE</formula>
    </cfRule>
  </conditionalFormatting>
  <conditionalFormatting sqref="J6:J9 J13:J16">
    <cfRule type="expression" dxfId="142" priority="9">
      <formula>I6=TRUE</formula>
    </cfRule>
  </conditionalFormatting>
  <conditionalFormatting sqref="J25:J28 Q6:Q9 Q16:Q19 Q23:Q26 V6:V9 V16:V19 V23:V26">
    <cfRule type="expression" dxfId="141" priority="10">
      <formula>I25=TRUE</formula>
    </cfRule>
  </conditionalFormatting>
  <conditionalFormatting sqref="S6:S9 S16:S19 S23:S26">
    <cfRule type="expression" dxfId="140" priority="11">
      <formula>O6=TRUE</formula>
    </cfRule>
  </conditionalFormatting>
  <conditionalFormatting sqref="X6:X9 X16:X19 X23:X26">
    <cfRule type="expression" dxfId="139" priority="12">
      <formula>Z6=TRUE</formula>
    </cfRule>
  </conditionalFormatting>
  <conditionalFormatting sqref="L6:L9 L13:L16">
    <cfRule type="expression" dxfId="138" priority="13">
      <formula>N6=TRUE</formula>
    </cfRule>
  </conditionalFormatting>
  <conditionalFormatting sqref="L25:L28">
    <cfRule type="expression" dxfId="137" priority="14">
      <formula>N25=TRUE</formula>
    </cfRule>
  </conditionalFormatting>
  <conditionalFormatting sqref="F34">
    <cfRule type="cellIs" dxfId="136" priority="15" operator="equal">
      <formula>89800</formula>
    </cfRule>
  </conditionalFormatting>
  <conditionalFormatting sqref="M34">
    <cfRule type="cellIs" dxfId="135" priority="16" operator="equal">
      <formula>89800</formula>
    </cfRule>
  </conditionalFormatting>
  <conditionalFormatting sqref="P35:X36">
    <cfRule type="expression" dxfId="134" priority="18">
      <formula>$R$37=TRUE</formula>
    </cfRule>
  </conditionalFormatting>
  <conditionalFormatting sqref="M32">
    <cfRule type="cellIs" dxfId="133" priority="3" operator="equal">
      <formula>10800</formula>
    </cfRule>
  </conditionalFormatting>
  <conditionalFormatting sqref="T31">
    <cfRule type="cellIs" dxfId="132" priority="2" operator="equal">
      <formula>10800</formula>
    </cfRule>
  </conditionalFormatting>
  <conditionalFormatting sqref="C5">
    <cfRule type="containsText" dxfId="131" priority="1" operator="containsText" text="Account Name Goes Here">
      <formula>NOT(ISERROR(SEARCH(("Account Name Goes Here"),(C5))))</formula>
    </cfRule>
  </conditionalFormatting>
  <dataValidations count="4">
    <dataValidation type="list" allowBlank="1" showDropDown="1" sqref="C29" xr:uid="{3A1E62AE-9A40-416C-8DAC-5E64A88FCCB1}">
      <formula1>"1.0,2.0,3.0,4.0,5.0,6.0,7.0,8.0,9.0,10.0"</formula1>
    </dataValidation>
    <dataValidation type="list" allowBlank="1" showInputMessage="1" showErrorMessage="1" prompt="Click and enter a value from the list of items" sqref="J6:J9 L6:L9 Q6:Q9 S6:S9 V6:V9 X6:X9 C6:C12 E6:E12 J13:J16 L13:L16 Q16:Q19 S16:S19 V16:V19 X16:X19 C17:C20 E17:E20 Q23:Q26 S23:S26 V23:V26 X23:X26 C25:C28 E25:E28 J25:J28 L25:L28" xr:uid="{04209C8A-6D62-4438-AC92-551A93F4D4A5}">
      <formula1>"1,2,3,4,5,6,7,8"</formula1>
    </dataValidation>
    <dataValidation type="list" allowBlank="1" showDropDown="1" showErrorMessage="1" sqref="C13" xr:uid="{9B2E7395-A231-4534-A1EF-AD3DA493AD1F}">
      <formula1>"1.0,2.0,3.0,4.0,5.0,6.0,7.0,8.0,9.0,10.0"</formula1>
    </dataValidation>
    <dataValidation type="whole" allowBlank="1" showDropDown="1" showInputMessage="1" showErrorMessage="1" prompt="Enter a number between 0 and 1000000" sqref="K6:K9 M6:M9 R6:R9 T6:T9 W6:W9 Y6:Y9 D6:D12 F6:F12 K13:K16 M13:M16 R16:R19 T16:T19 W16:W19 Y16:Y19 D17:D20 F17:F20 R23:R26 T23:T26 W23:W26 Y23:Y26 D25:D28 F25:F28 K25:K28 M25:M28" xr:uid="{6EA8C96E-CF87-4FCE-8FFE-E0B5F7CD0986}">
      <formula1>0</formula1>
      <formula2>1000000</formula2>
    </dataValidation>
  </dataValidations>
  <pageMargins left="0" right="0" top="0" bottom="0"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Start</vt:lpstr>
      <vt:lpstr>Info</vt:lpstr>
      <vt:lpstr>EX1</vt:lpstr>
      <vt:lpstr>EX2</vt:lpstr>
      <vt:lpstr>Ex3</vt:lpstr>
      <vt:lpstr>EX4</vt:lpstr>
      <vt:lpstr>EX6</vt:lpstr>
      <vt:lpstr>EX7</vt:lpstr>
      <vt:lpstr>EX8</vt:lpstr>
      <vt:lpstr>EX9</vt:lpstr>
      <vt:lpstr>EX10</vt:lpstr>
      <vt:lpstr>EX11</vt:lpstr>
      <vt:lpstr>EX12</vt:lpstr>
      <vt:lpstr>EX13</vt:lpstr>
      <vt:lpstr>EX16</vt:lpstr>
      <vt:lpstr>EX18</vt:lpstr>
      <vt:lpstr>PAYROLL_EX19</vt:lpstr>
      <vt:lpstr>LOANS_EX19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Alanna</dc:creator>
  <cp:lastModifiedBy>Kim Hu</cp:lastModifiedBy>
  <dcterms:created xsi:type="dcterms:W3CDTF">2021-10-01T15:53:40Z</dcterms:created>
  <dcterms:modified xsi:type="dcterms:W3CDTF">2021-12-16T21:42:58Z</dcterms:modified>
</cp:coreProperties>
</file>